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0" windowWidth="15480" windowHeight="10590"/>
  </bookViews>
  <sheets>
    <sheet name="31.10." sheetId="30" r:id="rId1"/>
  </sheets>
  <calcPr calcId="124519"/>
</workbook>
</file>

<file path=xl/calcChain.xml><?xml version="1.0" encoding="utf-8"?>
<calcChain xmlns="http://schemas.openxmlformats.org/spreadsheetml/2006/main">
  <c r="S66" i="30"/>
  <c r="S65"/>
  <c r="T65" s="1"/>
  <c r="K66"/>
  <c r="K65"/>
  <c r="S56"/>
  <c r="K56"/>
  <c r="S47"/>
  <c r="K47"/>
  <c r="S34"/>
  <c r="K34"/>
  <c r="K25"/>
  <c r="Q65"/>
  <c r="T64"/>
  <c r="T63"/>
  <c r="T62"/>
  <c r="T61"/>
  <c r="T60"/>
  <c r="T59"/>
  <c r="T58"/>
  <c r="T55"/>
  <c r="T54"/>
  <c r="T53"/>
  <c r="T52"/>
  <c r="T51"/>
  <c r="T50"/>
  <c r="T49"/>
  <c r="T46"/>
  <c r="T45"/>
  <c r="T44"/>
  <c r="T43"/>
  <c r="T42"/>
  <c r="T41"/>
  <c r="T40"/>
  <c r="T33"/>
  <c r="T32"/>
  <c r="T31"/>
  <c r="T30"/>
  <c r="T29"/>
  <c r="T28"/>
  <c r="T27"/>
  <c r="T24"/>
  <c r="T23"/>
  <c r="T22"/>
  <c r="T21"/>
  <c r="T20"/>
  <c r="T19"/>
  <c r="T18"/>
  <c r="T15"/>
  <c r="T14"/>
  <c r="T13"/>
  <c r="T12"/>
  <c r="T11"/>
  <c r="T10"/>
  <c r="T9"/>
  <c r="L64"/>
  <c r="L63"/>
  <c r="L62"/>
  <c r="L61"/>
  <c r="L60"/>
  <c r="L59"/>
  <c r="L58"/>
  <c r="L55"/>
  <c r="L54"/>
  <c r="L53"/>
  <c r="L52"/>
  <c r="L51"/>
  <c r="L50"/>
  <c r="L49"/>
  <c r="L46"/>
  <c r="L45"/>
  <c r="L44"/>
  <c r="L43"/>
  <c r="L42"/>
  <c r="L41"/>
  <c r="L40"/>
  <c r="L33"/>
  <c r="L32"/>
  <c r="L31"/>
  <c r="L30"/>
  <c r="L29"/>
  <c r="L28"/>
  <c r="L27"/>
  <c r="L24"/>
  <c r="L23"/>
  <c r="L22"/>
  <c r="L21"/>
  <c r="L20"/>
  <c r="L19"/>
  <c r="L18"/>
  <c r="L15"/>
  <c r="L14"/>
  <c r="L13"/>
  <c r="L12"/>
  <c r="L11"/>
  <c r="L10"/>
  <c r="L9"/>
  <c r="S25"/>
  <c r="S16"/>
  <c r="K16"/>
  <c r="O66"/>
  <c r="P66" s="1"/>
  <c r="N66"/>
  <c r="G66"/>
  <c r="C66"/>
  <c r="R65"/>
  <c r="O65"/>
  <c r="N65"/>
  <c r="P65" s="1"/>
  <c r="J65"/>
  <c r="G65"/>
  <c r="D65"/>
  <c r="C65"/>
  <c r="P64"/>
  <c r="H64"/>
  <c r="E64"/>
  <c r="P63"/>
  <c r="H63"/>
  <c r="E63"/>
  <c r="P62"/>
  <c r="H62"/>
  <c r="E62"/>
  <c r="P61"/>
  <c r="H61"/>
  <c r="E61"/>
  <c r="P60"/>
  <c r="H60"/>
  <c r="E60"/>
  <c r="P59"/>
  <c r="H59"/>
  <c r="E59"/>
  <c r="P58"/>
  <c r="H58"/>
  <c r="E58"/>
  <c r="E65" s="1"/>
  <c r="F65" s="1"/>
  <c r="H65" s="1"/>
  <c r="R56"/>
  <c r="O56"/>
  <c r="N56"/>
  <c r="P56" s="1"/>
  <c r="J56"/>
  <c r="G56"/>
  <c r="F56"/>
  <c r="H56" s="1"/>
  <c r="D56"/>
  <c r="C56"/>
  <c r="P55"/>
  <c r="H55"/>
  <c r="E55"/>
  <c r="P54"/>
  <c r="H54"/>
  <c r="E54"/>
  <c r="P53"/>
  <c r="H53"/>
  <c r="E53"/>
  <c r="P52"/>
  <c r="H52"/>
  <c r="E52"/>
  <c r="P51"/>
  <c r="H51"/>
  <c r="E51"/>
  <c r="P50"/>
  <c r="H50"/>
  <c r="E50"/>
  <c r="Q56"/>
  <c r="T56" s="1"/>
  <c r="P49"/>
  <c r="H49"/>
  <c r="E49"/>
  <c r="E56" s="1"/>
  <c r="R47"/>
  <c r="O47"/>
  <c r="N47"/>
  <c r="P47" s="1"/>
  <c r="J47"/>
  <c r="G47"/>
  <c r="F47"/>
  <c r="H47" s="1"/>
  <c r="D47"/>
  <c r="C47"/>
  <c r="P46"/>
  <c r="H46"/>
  <c r="E46"/>
  <c r="P45"/>
  <c r="H45"/>
  <c r="E45"/>
  <c r="P44"/>
  <c r="H44"/>
  <c r="E44"/>
  <c r="P43"/>
  <c r="H43"/>
  <c r="E43"/>
  <c r="P42"/>
  <c r="H42"/>
  <c r="E42"/>
  <c r="P41"/>
  <c r="H41"/>
  <c r="E41"/>
  <c r="Q47"/>
  <c r="T47" s="1"/>
  <c r="P40"/>
  <c r="H40"/>
  <c r="E40"/>
  <c r="E47" s="1"/>
  <c r="R34"/>
  <c r="O34"/>
  <c r="N34"/>
  <c r="P34" s="1"/>
  <c r="J34"/>
  <c r="G34"/>
  <c r="F34"/>
  <c r="H34" s="1"/>
  <c r="D34"/>
  <c r="C34"/>
  <c r="P33"/>
  <c r="H33"/>
  <c r="E33"/>
  <c r="P32"/>
  <c r="H32"/>
  <c r="E32"/>
  <c r="P31"/>
  <c r="H31"/>
  <c r="E31"/>
  <c r="P30"/>
  <c r="H30"/>
  <c r="E30"/>
  <c r="P29"/>
  <c r="H29"/>
  <c r="E29"/>
  <c r="P28"/>
  <c r="H28"/>
  <c r="E28"/>
  <c r="Q34"/>
  <c r="T34" s="1"/>
  <c r="P27"/>
  <c r="H27"/>
  <c r="E27"/>
  <c r="E34" s="1"/>
  <c r="R25"/>
  <c r="O25"/>
  <c r="N25"/>
  <c r="P25" s="1"/>
  <c r="J25"/>
  <c r="G25"/>
  <c r="F25"/>
  <c r="H25" s="1"/>
  <c r="D25"/>
  <c r="C25"/>
  <c r="P24"/>
  <c r="H24"/>
  <c r="E24"/>
  <c r="P23"/>
  <c r="H23"/>
  <c r="E23"/>
  <c r="P22"/>
  <c r="H22"/>
  <c r="E22"/>
  <c r="P21"/>
  <c r="H21"/>
  <c r="E21"/>
  <c r="P20"/>
  <c r="H20"/>
  <c r="E20"/>
  <c r="P19"/>
  <c r="H19"/>
  <c r="E19"/>
  <c r="Q25"/>
  <c r="P18"/>
  <c r="H18"/>
  <c r="E18"/>
  <c r="E25" s="1"/>
  <c r="R16"/>
  <c r="R66" s="1"/>
  <c r="O16"/>
  <c r="N16"/>
  <c r="P16" s="1"/>
  <c r="J16"/>
  <c r="J66" s="1"/>
  <c r="G16"/>
  <c r="F16"/>
  <c r="F66" s="1"/>
  <c r="D16"/>
  <c r="D66" s="1"/>
  <c r="C16"/>
  <c r="P15"/>
  <c r="H15"/>
  <c r="E15"/>
  <c r="P14"/>
  <c r="H14"/>
  <c r="E14"/>
  <c r="P13"/>
  <c r="H13"/>
  <c r="E13"/>
  <c r="P12"/>
  <c r="H12"/>
  <c r="E12"/>
  <c r="P11"/>
  <c r="H11"/>
  <c r="E11"/>
  <c r="P10"/>
  <c r="H10"/>
  <c r="E10"/>
  <c r="Q16"/>
  <c r="Q66" s="1"/>
  <c r="T66" s="1"/>
  <c r="P9"/>
  <c r="H9"/>
  <c r="E9"/>
  <c r="E16" s="1"/>
  <c r="E66" s="1"/>
  <c r="T16" l="1"/>
  <c r="T25"/>
  <c r="H66"/>
  <c r="H16"/>
  <c r="I65" l="1"/>
  <c r="L65" s="1"/>
  <c r="I47"/>
  <c r="L47" s="1"/>
  <c r="I25"/>
  <c r="L25" s="1"/>
  <c r="I16"/>
  <c r="L16" s="1"/>
  <c r="I56"/>
  <c r="L56" s="1"/>
  <c r="I34"/>
  <c r="L34" s="1"/>
  <c r="I66" l="1"/>
  <c r="L66" s="1"/>
</calcChain>
</file>

<file path=xl/sharedStrings.xml><?xml version="1.0" encoding="utf-8"?>
<sst xmlns="http://schemas.openxmlformats.org/spreadsheetml/2006/main" count="108" uniqueCount="67">
  <si>
    <t>План на 2016 год</t>
  </si>
  <si>
    <t>план</t>
  </si>
  <si>
    <t>факт</t>
  </si>
  <si>
    <t>%</t>
  </si>
  <si>
    <t>актуализация данных по земельным участкам</t>
  </si>
  <si>
    <t>"село Аджимажагатюрт"</t>
  </si>
  <si>
    <t>"село Акбулатюрт"</t>
  </si>
  <si>
    <t>"село Аксай"</t>
  </si>
  <si>
    <t>"село Бамматюрт"</t>
  </si>
  <si>
    <t>"село Боташюрт"</t>
  </si>
  <si>
    <t>"село Борагангечув"</t>
  </si>
  <si>
    <t>"село Дзержинское"</t>
  </si>
  <si>
    <t>"село Кандаураул"</t>
  </si>
  <si>
    <t>"село Моксоб"</t>
  </si>
  <si>
    <t>"село Муцалаул"</t>
  </si>
  <si>
    <t>"село Новый Костек"</t>
  </si>
  <si>
    <t>"село Новогагатли"</t>
  </si>
  <si>
    <t>"село Новосаситли"</t>
  </si>
  <si>
    <t>"село Нурадилово"</t>
  </si>
  <si>
    <t>"село Первомайское"</t>
  </si>
  <si>
    <t>"село Садовое"</t>
  </si>
  <si>
    <t>"село Сивух"</t>
  </si>
  <si>
    <t>"село Советское"</t>
  </si>
  <si>
    <t>"село Солнечное"</t>
  </si>
  <si>
    <t>"село Сулевкент"</t>
  </si>
  <si>
    <t>"село Теречное"</t>
  </si>
  <si>
    <t>"село Тукита"</t>
  </si>
  <si>
    <t>"село Тотурбийкала"</t>
  </si>
  <si>
    <t>"село Хамавюрт"</t>
  </si>
  <si>
    <t>"село Цияб-Ичичали"</t>
  </si>
  <si>
    <t>"село Чагаротар"</t>
  </si>
  <si>
    <t>"село Шагада"</t>
  </si>
  <si>
    <t>"село Эндирей"</t>
  </si>
  <si>
    <t>Наименование  муниципального образования</t>
  </si>
  <si>
    <t>ИТОГО:</t>
  </si>
  <si>
    <t>"село Куруш"</t>
  </si>
  <si>
    <t>Зарег. прав в ЕГРП</t>
  </si>
  <si>
    <t>актуализация данных по ОКС</t>
  </si>
  <si>
    <t>Кол-во ЗУ   (ЛПХ)</t>
  </si>
  <si>
    <t>ВСЕГО по району:</t>
  </si>
  <si>
    <t>"с/с Карланюртовский"</t>
  </si>
  <si>
    <t>"с/с Османюртовский"</t>
  </si>
  <si>
    <t>"с/с Новосельский"</t>
  </si>
  <si>
    <t>"с/с Могилевский"</t>
  </si>
  <si>
    <t>"с/с Покровский"</t>
  </si>
  <si>
    <t>"с/с Костекский"</t>
  </si>
  <si>
    <t>"с/с Байрамаульский"</t>
  </si>
  <si>
    <t>"с/с Казмааульский"</t>
  </si>
  <si>
    <t>"с/с Темираульский"</t>
  </si>
  <si>
    <t>"с/с Кокрекский"</t>
  </si>
  <si>
    <t>"с/с Октябрьский"</t>
  </si>
  <si>
    <t>"с/с Адильотарский"</t>
  </si>
  <si>
    <t>"с/с Ботаюртовский"</t>
  </si>
  <si>
    <t xml:space="preserve">факт </t>
  </si>
  <si>
    <t>Муртазалиев Н. Г.</t>
  </si>
  <si>
    <t>Касимов В. А.</t>
  </si>
  <si>
    <t>Загалов И. М.</t>
  </si>
  <si>
    <t>Алимагомаев Б. М.</t>
  </si>
  <si>
    <t>Бакиев И. К.</t>
  </si>
  <si>
    <t>Арсаев Р. Э.</t>
  </si>
  <si>
    <t xml:space="preserve">Информация по актуализации земельных участков и объектов капитального </t>
  </si>
  <si>
    <t xml:space="preserve">строительства в разрезе сельских поселений МО "Хасавюртовский район"  </t>
  </si>
  <si>
    <t>I - III кв.</t>
  </si>
  <si>
    <t>октябрь</t>
  </si>
  <si>
    <t>факт на 17.10.</t>
  </si>
  <si>
    <t>(по состоянию на 31 октября 2016 г.)</t>
  </si>
  <si>
    <t>факт на 31.10.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</si>
</sst>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b/>
      <sz val="8"/>
      <name val="Arial Cyr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/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" fontId="6" fillId="0" borderId="1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1" fontId="3" fillId="0" borderId="34" xfId="0" applyNumberFormat="1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99FF66"/>
      <color rgb="FFED556E"/>
      <color rgb="FFFF6600"/>
      <color rgb="FFCCFF99"/>
      <color rgb="FF9ED561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69"/>
  <sheetViews>
    <sheetView tabSelected="1" zoomScale="150" zoomScaleNormal="150" workbookViewId="0">
      <pane ySplit="7" topLeftCell="A8" activePane="bottomLeft" state="frozen"/>
      <selection pane="bottomLeft" activeCell="Y17" sqref="Y17"/>
    </sheetView>
  </sheetViews>
  <sheetFormatPr defaultRowHeight="12.75"/>
  <cols>
    <col min="1" max="1" width="3.42578125" style="4" customWidth="1"/>
    <col min="2" max="2" width="23.28515625" style="19" customWidth="1"/>
    <col min="3" max="3" width="10.7109375" style="19" hidden="1" customWidth="1"/>
    <col min="4" max="4" width="0.85546875" style="19" hidden="1" customWidth="1"/>
    <col min="5" max="5" width="7" style="19" customWidth="1"/>
    <col min="6" max="6" width="6.140625" style="19" customWidth="1"/>
    <col min="7" max="7" width="6" style="19" customWidth="1"/>
    <col min="8" max="8" width="4.7109375" style="19" customWidth="1"/>
    <col min="9" max="9" width="6.28515625" style="19" customWidth="1"/>
    <col min="10" max="11" width="5.7109375" style="19" customWidth="1"/>
    <col min="12" max="12" width="4.5703125" style="19" customWidth="1"/>
    <col min="13" max="13" width="7.42578125" style="3" customWidth="1"/>
    <col min="14" max="14" width="6.28515625" style="3" customWidth="1"/>
    <col min="15" max="15" width="5.85546875" style="3" customWidth="1"/>
    <col min="16" max="16" width="5" style="3" customWidth="1"/>
    <col min="17" max="17" width="6.5703125" style="3" customWidth="1"/>
    <col min="18" max="18" width="6.140625" style="3" customWidth="1"/>
    <col min="19" max="19" width="6.28515625" style="3" customWidth="1"/>
    <col min="20" max="20" width="5.140625" style="3" customWidth="1"/>
    <col min="21" max="21" width="2.85546875" customWidth="1"/>
    <col min="22" max="22" width="9.140625" style="1"/>
    <col min="23" max="24" width="9.140625" style="62"/>
  </cols>
  <sheetData>
    <row r="2" spans="1:24" ht="19.5" customHeight="1">
      <c r="B2" s="89" t="s">
        <v>60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4" ht="18" customHeight="1">
      <c r="B3" s="89" t="s">
        <v>61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4" ht="18.75" customHeight="1" thickBot="1">
      <c r="B4" s="90" t="s">
        <v>65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4" ht="18" customHeight="1">
      <c r="A5" s="91"/>
      <c r="B5" s="85" t="s">
        <v>33</v>
      </c>
      <c r="C5" s="85" t="s">
        <v>4</v>
      </c>
      <c r="D5" s="85"/>
      <c r="E5" s="85"/>
      <c r="F5" s="85"/>
      <c r="G5" s="85"/>
      <c r="H5" s="85"/>
      <c r="I5" s="85"/>
      <c r="J5" s="85"/>
      <c r="K5" s="85"/>
      <c r="L5" s="85"/>
      <c r="M5" s="87" t="s">
        <v>37</v>
      </c>
      <c r="N5" s="93"/>
      <c r="O5" s="93"/>
      <c r="P5" s="93"/>
      <c r="Q5" s="93"/>
      <c r="R5" s="93"/>
      <c r="S5" s="93"/>
      <c r="T5" s="94"/>
    </row>
    <row r="6" spans="1:24" ht="17.25" customHeight="1">
      <c r="A6" s="92"/>
      <c r="B6" s="78"/>
      <c r="C6" s="78" t="s">
        <v>38</v>
      </c>
      <c r="D6" s="78" t="s">
        <v>36</v>
      </c>
      <c r="E6" s="78" t="s">
        <v>0</v>
      </c>
      <c r="F6" s="78" t="s">
        <v>62</v>
      </c>
      <c r="G6" s="78"/>
      <c r="H6" s="78"/>
      <c r="I6" s="75" t="s">
        <v>63</v>
      </c>
      <c r="J6" s="76"/>
      <c r="K6" s="76"/>
      <c r="L6" s="77"/>
      <c r="M6" s="78" t="s">
        <v>0</v>
      </c>
      <c r="N6" s="78" t="s">
        <v>62</v>
      </c>
      <c r="O6" s="78"/>
      <c r="P6" s="78"/>
      <c r="Q6" s="75" t="s">
        <v>63</v>
      </c>
      <c r="R6" s="76"/>
      <c r="S6" s="76"/>
      <c r="T6" s="79"/>
    </row>
    <row r="7" spans="1:24" s="1" customFormat="1" ht="40.5" customHeight="1">
      <c r="A7" s="92"/>
      <c r="B7" s="78"/>
      <c r="C7" s="78"/>
      <c r="D7" s="78"/>
      <c r="E7" s="78"/>
      <c r="F7" s="64" t="s">
        <v>1</v>
      </c>
      <c r="G7" s="64" t="s">
        <v>53</v>
      </c>
      <c r="H7" s="64" t="s">
        <v>3</v>
      </c>
      <c r="I7" s="64" t="s">
        <v>1</v>
      </c>
      <c r="J7" s="64" t="s">
        <v>64</v>
      </c>
      <c r="K7" s="64" t="s">
        <v>66</v>
      </c>
      <c r="L7" s="64" t="s">
        <v>3</v>
      </c>
      <c r="M7" s="78"/>
      <c r="N7" s="64" t="s">
        <v>1</v>
      </c>
      <c r="O7" s="64" t="s">
        <v>53</v>
      </c>
      <c r="P7" s="64" t="s">
        <v>3</v>
      </c>
      <c r="Q7" s="64" t="s">
        <v>1</v>
      </c>
      <c r="R7" s="64" t="s">
        <v>64</v>
      </c>
      <c r="S7" s="64" t="s">
        <v>66</v>
      </c>
      <c r="T7" s="57" t="s">
        <v>3</v>
      </c>
      <c r="W7" s="62"/>
      <c r="X7" s="62"/>
    </row>
    <row r="8" spans="1:24" s="2" customFormat="1" ht="27.75" customHeight="1" thickBot="1">
      <c r="A8" s="80" t="s">
        <v>54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9"/>
      <c r="V8" s="59"/>
      <c r="W8" s="62"/>
      <c r="X8" s="62"/>
    </row>
    <row r="9" spans="1:24" s="2" customFormat="1" ht="12.6" customHeight="1">
      <c r="A9" s="28">
        <v>1</v>
      </c>
      <c r="B9" s="29" t="s">
        <v>8</v>
      </c>
      <c r="C9" s="13">
        <v>780</v>
      </c>
      <c r="D9" s="12">
        <v>692</v>
      </c>
      <c r="E9" s="12">
        <f t="shared" ref="E9:E14" si="0">C9-D9</f>
        <v>88</v>
      </c>
      <c r="F9" s="12">
        <v>66</v>
      </c>
      <c r="G9" s="12">
        <v>31</v>
      </c>
      <c r="H9" s="12">
        <f>G9/F9*100</f>
        <v>46.969696969696969</v>
      </c>
      <c r="I9" s="12">
        <v>7</v>
      </c>
      <c r="J9" s="40">
        <v>2</v>
      </c>
      <c r="K9" s="40">
        <v>6</v>
      </c>
      <c r="L9" s="40">
        <f>K9/I9*100</f>
        <v>85.714285714285708</v>
      </c>
      <c r="M9" s="13">
        <v>162.60155999999998</v>
      </c>
      <c r="N9" s="13">
        <v>121.95116999999999</v>
      </c>
      <c r="O9" s="13">
        <v>11</v>
      </c>
      <c r="P9" s="13">
        <f>O9/N9*100</f>
        <v>9.0200036621214874</v>
      </c>
      <c r="Q9" s="13">
        <v>14</v>
      </c>
      <c r="R9" s="13">
        <v>1</v>
      </c>
      <c r="S9" s="66">
        <v>2</v>
      </c>
      <c r="T9" s="60">
        <f>S9/Q9*100</f>
        <v>14.285714285714285</v>
      </c>
      <c r="U9" s="9"/>
      <c r="V9" s="59"/>
      <c r="W9" s="63"/>
      <c r="X9" s="63"/>
    </row>
    <row r="10" spans="1:24" s="2" customFormat="1" ht="12.6" customHeight="1">
      <c r="A10" s="27">
        <v>2</v>
      </c>
      <c r="B10" s="21" t="s">
        <v>29</v>
      </c>
      <c r="C10" s="7">
        <v>431</v>
      </c>
      <c r="D10" s="5">
        <v>190</v>
      </c>
      <c r="E10" s="5">
        <f t="shared" si="0"/>
        <v>241</v>
      </c>
      <c r="F10" s="5">
        <v>180.25</v>
      </c>
      <c r="G10" s="5">
        <v>11</v>
      </c>
      <c r="H10" s="5">
        <f t="shared" ref="H10:H16" si="1">G10/F10*100</f>
        <v>6.102635228848821</v>
      </c>
      <c r="I10" s="5">
        <v>20</v>
      </c>
      <c r="J10" s="5">
        <v>0</v>
      </c>
      <c r="K10" s="5">
        <v>0</v>
      </c>
      <c r="L10" s="5">
        <f t="shared" ref="L10:L16" si="2">K10/I10*100</f>
        <v>0</v>
      </c>
      <c r="M10" s="7">
        <v>78.015899999999988</v>
      </c>
      <c r="N10" s="7">
        <v>58.511924999999991</v>
      </c>
      <c r="O10" s="7">
        <v>6</v>
      </c>
      <c r="P10" s="7">
        <f t="shared" ref="P10:P15" si="3">O10/N10*100</f>
        <v>10.254319952727586</v>
      </c>
      <c r="Q10" s="7">
        <v>7</v>
      </c>
      <c r="R10" s="7">
        <v>0</v>
      </c>
      <c r="S10" s="67">
        <v>0</v>
      </c>
      <c r="T10" s="20">
        <f t="shared" ref="T10:T16" si="4">S10/Q10*100</f>
        <v>0</v>
      </c>
      <c r="U10" s="9"/>
      <c r="V10" s="59"/>
      <c r="W10" s="63"/>
      <c r="X10" s="63"/>
    </row>
    <row r="11" spans="1:24" s="2" customFormat="1" ht="12.6" customHeight="1">
      <c r="A11" s="27">
        <v>3</v>
      </c>
      <c r="B11" s="21" t="s">
        <v>17</v>
      </c>
      <c r="C11" s="7">
        <v>314</v>
      </c>
      <c r="D11" s="5">
        <v>161</v>
      </c>
      <c r="E11" s="5">
        <f t="shared" si="0"/>
        <v>153</v>
      </c>
      <c r="F11" s="5">
        <v>114.75</v>
      </c>
      <c r="G11" s="5">
        <v>42</v>
      </c>
      <c r="H11" s="5">
        <f t="shared" si="1"/>
        <v>36.601307189542482</v>
      </c>
      <c r="I11" s="5">
        <v>13</v>
      </c>
      <c r="J11" s="5">
        <v>0</v>
      </c>
      <c r="K11" s="5">
        <v>1</v>
      </c>
      <c r="L11" s="5">
        <f t="shared" si="2"/>
        <v>7.6923076923076925</v>
      </c>
      <c r="M11" s="7">
        <v>72.5411</v>
      </c>
      <c r="N11" s="7">
        <v>54.405825</v>
      </c>
      <c r="O11" s="7">
        <v>15</v>
      </c>
      <c r="P11" s="7">
        <f t="shared" si="3"/>
        <v>27.570577231390203</v>
      </c>
      <c r="Q11" s="7">
        <v>6</v>
      </c>
      <c r="R11" s="7">
        <v>0</v>
      </c>
      <c r="S11" s="67">
        <v>0</v>
      </c>
      <c r="T11" s="20">
        <f t="shared" si="4"/>
        <v>0</v>
      </c>
      <c r="U11" s="9"/>
      <c r="V11" s="59"/>
      <c r="W11" s="63"/>
      <c r="X11" s="63"/>
    </row>
    <row r="12" spans="1:24" s="2" customFormat="1" ht="12.6" customHeight="1">
      <c r="A12" s="27">
        <v>4</v>
      </c>
      <c r="B12" s="21" t="s">
        <v>21</v>
      </c>
      <c r="C12" s="7">
        <v>982</v>
      </c>
      <c r="D12" s="5">
        <v>418</v>
      </c>
      <c r="E12" s="5">
        <f t="shared" si="0"/>
        <v>564</v>
      </c>
      <c r="F12" s="5">
        <v>423</v>
      </c>
      <c r="G12" s="5">
        <v>23</v>
      </c>
      <c r="H12" s="5">
        <f t="shared" si="1"/>
        <v>5.4373522458628845</v>
      </c>
      <c r="I12" s="5">
        <v>47</v>
      </c>
      <c r="J12" s="5">
        <v>0</v>
      </c>
      <c r="K12" s="5">
        <v>0</v>
      </c>
      <c r="L12" s="5">
        <f t="shared" si="2"/>
        <v>0</v>
      </c>
      <c r="M12" s="7">
        <v>170.26627999999999</v>
      </c>
      <c r="N12" s="7">
        <v>127.69971</v>
      </c>
      <c r="O12" s="7">
        <v>11</v>
      </c>
      <c r="P12" s="7">
        <f t="shared" si="3"/>
        <v>8.6139584811899734</v>
      </c>
      <c r="Q12" s="7">
        <v>14</v>
      </c>
      <c r="R12" s="7">
        <v>0</v>
      </c>
      <c r="S12" s="67">
        <v>0</v>
      </c>
      <c r="T12" s="20">
        <f t="shared" si="4"/>
        <v>0</v>
      </c>
      <c r="U12" s="9"/>
      <c r="V12" s="59"/>
      <c r="W12" s="63"/>
      <c r="X12" s="63"/>
    </row>
    <row r="13" spans="1:24" s="2" customFormat="1" ht="12.6" customHeight="1">
      <c r="A13" s="27">
        <v>5</v>
      </c>
      <c r="B13" s="21" t="s">
        <v>26</v>
      </c>
      <c r="C13" s="7">
        <v>216</v>
      </c>
      <c r="D13" s="5">
        <v>26</v>
      </c>
      <c r="E13" s="5">
        <f t="shared" si="0"/>
        <v>190</v>
      </c>
      <c r="F13" s="5">
        <v>142.5</v>
      </c>
      <c r="G13" s="5">
        <v>48</v>
      </c>
      <c r="H13" s="5">
        <f t="shared" si="1"/>
        <v>33.684210526315788</v>
      </c>
      <c r="I13" s="5">
        <v>16</v>
      </c>
      <c r="J13" s="5">
        <v>0</v>
      </c>
      <c r="K13" s="5">
        <v>0</v>
      </c>
      <c r="L13" s="5">
        <f t="shared" si="2"/>
        <v>0</v>
      </c>
      <c r="M13" s="7">
        <v>41.882219999999997</v>
      </c>
      <c r="N13" s="7">
        <v>31.411664999999999</v>
      </c>
      <c r="O13" s="7">
        <v>22</v>
      </c>
      <c r="P13" s="7">
        <f t="shared" si="3"/>
        <v>70.037675494119782</v>
      </c>
      <c r="Q13" s="7">
        <v>3</v>
      </c>
      <c r="R13" s="7">
        <v>0</v>
      </c>
      <c r="S13" s="67">
        <v>0</v>
      </c>
      <c r="T13" s="20">
        <f t="shared" si="4"/>
        <v>0</v>
      </c>
      <c r="U13" s="9"/>
      <c r="V13" s="59"/>
      <c r="W13" s="63"/>
      <c r="X13" s="63"/>
    </row>
    <row r="14" spans="1:24" s="2" customFormat="1" ht="12.6" customHeight="1">
      <c r="A14" s="27">
        <v>6</v>
      </c>
      <c r="B14" s="21" t="s">
        <v>12</v>
      </c>
      <c r="C14" s="7">
        <v>398</v>
      </c>
      <c r="D14" s="5">
        <v>164</v>
      </c>
      <c r="E14" s="5">
        <f t="shared" si="0"/>
        <v>234</v>
      </c>
      <c r="F14" s="5">
        <v>175.5</v>
      </c>
      <c r="G14" s="5">
        <v>30</v>
      </c>
      <c r="H14" s="5">
        <f t="shared" si="1"/>
        <v>17.094017094017094</v>
      </c>
      <c r="I14" s="5">
        <v>20</v>
      </c>
      <c r="J14" s="5">
        <v>0</v>
      </c>
      <c r="K14" s="5">
        <v>0</v>
      </c>
      <c r="L14" s="5">
        <f t="shared" si="2"/>
        <v>0</v>
      </c>
      <c r="M14" s="7">
        <v>90.334199999999996</v>
      </c>
      <c r="N14" s="7">
        <v>67.750649999999993</v>
      </c>
      <c r="O14" s="7">
        <v>9</v>
      </c>
      <c r="P14" s="7">
        <f t="shared" si="3"/>
        <v>13.284005393306192</v>
      </c>
      <c r="Q14" s="7">
        <v>8</v>
      </c>
      <c r="R14" s="7">
        <v>0</v>
      </c>
      <c r="S14" s="67">
        <v>0</v>
      </c>
      <c r="T14" s="20">
        <f t="shared" si="4"/>
        <v>0</v>
      </c>
      <c r="U14" s="9"/>
      <c r="V14" s="59"/>
      <c r="W14" s="63"/>
      <c r="X14" s="63"/>
    </row>
    <row r="15" spans="1:24" s="2" customFormat="1" ht="12.6" customHeight="1" thickBot="1">
      <c r="A15" s="45">
        <v>7</v>
      </c>
      <c r="B15" s="46" t="s">
        <v>32</v>
      </c>
      <c r="C15" s="47">
        <v>1379</v>
      </c>
      <c r="D15" s="41">
        <v>767</v>
      </c>
      <c r="E15" s="41">
        <f>C15-D15</f>
        <v>612</v>
      </c>
      <c r="F15" s="41">
        <v>459</v>
      </c>
      <c r="G15" s="41">
        <v>242</v>
      </c>
      <c r="H15" s="41">
        <f t="shared" si="1"/>
        <v>52.723311546840954</v>
      </c>
      <c r="I15" s="41">
        <v>51</v>
      </c>
      <c r="J15" s="41">
        <v>12</v>
      </c>
      <c r="K15" s="41">
        <v>24</v>
      </c>
      <c r="L15" s="41">
        <f t="shared" si="2"/>
        <v>47.058823529411761</v>
      </c>
      <c r="M15" s="47">
        <v>221.45565999999999</v>
      </c>
      <c r="N15" s="47">
        <v>166.091745</v>
      </c>
      <c r="O15" s="47">
        <v>50</v>
      </c>
      <c r="P15" s="47">
        <f t="shared" si="3"/>
        <v>30.103844113384444</v>
      </c>
      <c r="Q15" s="47">
        <v>18</v>
      </c>
      <c r="R15" s="47">
        <v>4</v>
      </c>
      <c r="S15" s="68">
        <v>7</v>
      </c>
      <c r="T15" s="48">
        <f t="shared" si="4"/>
        <v>38.888888888888893</v>
      </c>
      <c r="U15" s="9"/>
      <c r="V15" s="59"/>
      <c r="W15" s="63"/>
      <c r="X15" s="63"/>
    </row>
    <row r="16" spans="1:24" s="14" customFormat="1" ht="18.75" customHeight="1" thickBot="1">
      <c r="A16" s="43"/>
      <c r="B16" s="38" t="s">
        <v>34</v>
      </c>
      <c r="C16" s="38">
        <f t="shared" ref="C16:F16" si="5">SUM(C9:C15)</f>
        <v>4500</v>
      </c>
      <c r="D16" s="30">
        <f t="shared" si="5"/>
        <v>2418</v>
      </c>
      <c r="E16" s="30">
        <f t="shared" si="5"/>
        <v>2082</v>
      </c>
      <c r="F16" s="30">
        <f t="shared" si="5"/>
        <v>1561</v>
      </c>
      <c r="G16" s="30">
        <f>SUM(G9:G15)</f>
        <v>427</v>
      </c>
      <c r="H16" s="30">
        <f t="shared" si="1"/>
        <v>27.3542600896861</v>
      </c>
      <c r="I16" s="30">
        <f t="shared" ref="I16" si="6">SUM(I9:I15)</f>
        <v>174</v>
      </c>
      <c r="J16" s="30">
        <f>SUM(J9:J15)</f>
        <v>14</v>
      </c>
      <c r="K16" s="30">
        <f>SUM(K9:K15)</f>
        <v>31</v>
      </c>
      <c r="L16" s="30">
        <f t="shared" si="2"/>
        <v>17.816091954022991</v>
      </c>
      <c r="M16" s="38">
        <v>837.09691999999995</v>
      </c>
      <c r="N16" s="38">
        <f t="shared" ref="N16" si="7">M16/2</f>
        <v>418.54845999999998</v>
      </c>
      <c r="O16" s="38">
        <f>SUM(O9:O15)</f>
        <v>124</v>
      </c>
      <c r="P16" s="38">
        <f>O16/N16*100</f>
        <v>29.626199078596539</v>
      </c>
      <c r="Q16" s="38">
        <f>SUM(Q9:Q15)</f>
        <v>70</v>
      </c>
      <c r="R16" s="38">
        <f>SUM(R9:R15)</f>
        <v>5</v>
      </c>
      <c r="S16" s="69">
        <f>SUM(S9:S15)</f>
        <v>9</v>
      </c>
      <c r="T16" s="44">
        <f t="shared" si="4"/>
        <v>12.857142857142856</v>
      </c>
      <c r="V16" s="58"/>
      <c r="W16" s="63"/>
      <c r="X16" s="63"/>
    </row>
    <row r="17" spans="1:24" s="2" customFormat="1" ht="27" customHeight="1" thickBot="1">
      <c r="A17" s="72" t="s">
        <v>55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4"/>
      <c r="U17" s="9"/>
      <c r="V17" s="59"/>
      <c r="W17" s="63"/>
      <c r="X17" s="63"/>
    </row>
    <row r="18" spans="1:24" s="2" customFormat="1" ht="12.6" customHeight="1">
      <c r="A18" s="31">
        <v>1</v>
      </c>
      <c r="B18" s="32" t="s">
        <v>10</v>
      </c>
      <c r="C18" s="33">
        <v>662</v>
      </c>
      <c r="D18" s="34">
        <v>342</v>
      </c>
      <c r="E18" s="34">
        <f t="shared" ref="E18:E23" si="8">C18-D18</f>
        <v>320</v>
      </c>
      <c r="F18" s="5">
        <v>240</v>
      </c>
      <c r="G18" s="34">
        <v>25</v>
      </c>
      <c r="H18" s="34">
        <f t="shared" ref="H18:H25" si="9">G18/F18*100</f>
        <v>10.416666666666668</v>
      </c>
      <c r="I18" s="34">
        <v>27</v>
      </c>
      <c r="J18" s="34">
        <v>0</v>
      </c>
      <c r="K18" s="34">
        <v>1</v>
      </c>
      <c r="L18" s="34">
        <f t="shared" ref="L18:L25" si="10">K18/I18*100</f>
        <v>3.7037037037037033</v>
      </c>
      <c r="M18" s="35">
        <v>42.429700000000004</v>
      </c>
      <c r="N18" s="35">
        <v>31.822275000000005</v>
      </c>
      <c r="O18" s="35">
        <v>22</v>
      </c>
      <c r="P18" s="35">
        <f t="shared" ref="P18:P25" si="11">O18/N18*100</f>
        <v>69.133963552260155</v>
      </c>
      <c r="Q18" s="35">
        <v>4</v>
      </c>
      <c r="R18" s="35">
        <v>0</v>
      </c>
      <c r="S18" s="70">
        <v>0</v>
      </c>
      <c r="T18" s="61">
        <f t="shared" ref="T18:T25" si="12">S18/Q18*100</f>
        <v>0</v>
      </c>
      <c r="U18" s="9"/>
      <c r="V18" s="59"/>
      <c r="W18" s="63"/>
      <c r="X18" s="63"/>
    </row>
    <row r="19" spans="1:24" s="2" customFormat="1" ht="12.6" customHeight="1">
      <c r="A19" s="27">
        <v>2</v>
      </c>
      <c r="B19" s="21" t="s">
        <v>18</v>
      </c>
      <c r="C19" s="6">
        <v>1024</v>
      </c>
      <c r="D19" s="5">
        <v>428</v>
      </c>
      <c r="E19" s="5">
        <f t="shared" si="8"/>
        <v>596</v>
      </c>
      <c r="F19" s="5">
        <v>447</v>
      </c>
      <c r="G19" s="5">
        <v>84</v>
      </c>
      <c r="H19" s="5">
        <f t="shared" si="9"/>
        <v>18.791946308724832</v>
      </c>
      <c r="I19" s="5">
        <v>50</v>
      </c>
      <c r="J19" s="5">
        <v>0</v>
      </c>
      <c r="K19" s="5">
        <v>2</v>
      </c>
      <c r="L19" s="5">
        <f t="shared" si="10"/>
        <v>4</v>
      </c>
      <c r="M19" s="7">
        <v>120.17186</v>
      </c>
      <c r="N19" s="7">
        <v>90.128895</v>
      </c>
      <c r="O19" s="7">
        <v>46</v>
      </c>
      <c r="P19" s="7">
        <f t="shared" si="11"/>
        <v>51.038016165625912</v>
      </c>
      <c r="Q19" s="7">
        <v>10</v>
      </c>
      <c r="R19" s="7">
        <v>0</v>
      </c>
      <c r="S19" s="67">
        <v>2</v>
      </c>
      <c r="T19" s="20">
        <f t="shared" si="12"/>
        <v>20</v>
      </c>
      <c r="U19" s="9"/>
      <c r="V19" s="59"/>
      <c r="W19" s="63"/>
      <c r="X19" s="63"/>
    </row>
    <row r="20" spans="1:24" s="2" customFormat="1" ht="12.6" customHeight="1">
      <c r="A20" s="27">
        <v>3</v>
      </c>
      <c r="B20" s="21" t="s">
        <v>23</v>
      </c>
      <c r="C20" s="6">
        <v>1013</v>
      </c>
      <c r="D20" s="5">
        <v>465</v>
      </c>
      <c r="E20" s="5">
        <f t="shared" si="8"/>
        <v>548</v>
      </c>
      <c r="F20" s="5">
        <v>411</v>
      </c>
      <c r="G20" s="5">
        <v>32</v>
      </c>
      <c r="H20" s="5">
        <f t="shared" si="9"/>
        <v>7.785888077858881</v>
      </c>
      <c r="I20" s="5">
        <v>46</v>
      </c>
      <c r="J20" s="5">
        <v>1</v>
      </c>
      <c r="K20" s="5">
        <v>3</v>
      </c>
      <c r="L20" s="5">
        <f t="shared" si="10"/>
        <v>6.5217391304347823</v>
      </c>
      <c r="M20" s="7">
        <v>113.60209999999999</v>
      </c>
      <c r="N20" s="7">
        <v>85.201574999999991</v>
      </c>
      <c r="O20" s="7">
        <v>22</v>
      </c>
      <c r="P20" s="7">
        <f t="shared" si="11"/>
        <v>25.821118917109221</v>
      </c>
      <c r="Q20" s="7">
        <v>9</v>
      </c>
      <c r="R20" s="7">
        <v>1</v>
      </c>
      <c r="S20" s="67">
        <v>3</v>
      </c>
      <c r="T20" s="20">
        <f t="shared" si="12"/>
        <v>33.333333333333329</v>
      </c>
      <c r="U20" s="9"/>
      <c r="V20" s="59"/>
      <c r="W20" s="63"/>
      <c r="X20" s="63"/>
    </row>
    <row r="21" spans="1:24" s="2" customFormat="1" ht="12.6" customHeight="1">
      <c r="A21" s="27">
        <v>4</v>
      </c>
      <c r="B21" s="21" t="s">
        <v>28</v>
      </c>
      <c r="C21" s="6">
        <v>584</v>
      </c>
      <c r="D21" s="5">
        <v>108</v>
      </c>
      <c r="E21" s="5">
        <f t="shared" si="8"/>
        <v>476</v>
      </c>
      <c r="F21" s="5">
        <v>357</v>
      </c>
      <c r="G21" s="5">
        <v>15</v>
      </c>
      <c r="H21" s="5">
        <f t="shared" si="9"/>
        <v>4.2016806722689077</v>
      </c>
      <c r="I21" s="5">
        <v>40</v>
      </c>
      <c r="J21" s="5">
        <v>0</v>
      </c>
      <c r="K21" s="5">
        <v>5</v>
      </c>
      <c r="L21" s="5">
        <f t="shared" si="10"/>
        <v>12.5</v>
      </c>
      <c r="M21" s="7">
        <v>107.85356</v>
      </c>
      <c r="N21" s="7">
        <v>80.890169999999998</v>
      </c>
      <c r="O21" s="7">
        <v>15</v>
      </c>
      <c r="P21" s="7">
        <f t="shared" si="11"/>
        <v>18.54366235106194</v>
      </c>
      <c r="Q21" s="7">
        <v>9</v>
      </c>
      <c r="R21" s="7">
        <v>0</v>
      </c>
      <c r="S21" s="67">
        <v>5</v>
      </c>
      <c r="T21" s="20">
        <f t="shared" si="12"/>
        <v>55.555555555555557</v>
      </c>
      <c r="U21" s="9"/>
      <c r="V21" s="59"/>
      <c r="W21" s="63"/>
      <c r="X21" s="63"/>
    </row>
    <row r="22" spans="1:24" s="2" customFormat="1" ht="12.6" customHeight="1">
      <c r="A22" s="27">
        <v>5</v>
      </c>
      <c r="B22" s="21" t="s">
        <v>13</v>
      </c>
      <c r="C22" s="6">
        <v>242</v>
      </c>
      <c r="D22" s="5">
        <v>31</v>
      </c>
      <c r="E22" s="5">
        <f t="shared" si="8"/>
        <v>211</v>
      </c>
      <c r="F22" s="5">
        <v>158.25</v>
      </c>
      <c r="G22" s="5">
        <v>12</v>
      </c>
      <c r="H22" s="5">
        <f t="shared" si="9"/>
        <v>7.5829383886255926</v>
      </c>
      <c r="I22" s="5">
        <v>18</v>
      </c>
      <c r="J22" s="5">
        <v>0</v>
      </c>
      <c r="K22" s="5">
        <v>0</v>
      </c>
      <c r="L22" s="5">
        <f t="shared" si="10"/>
        <v>0</v>
      </c>
      <c r="M22" s="7">
        <v>38.597340000000003</v>
      </c>
      <c r="N22" s="7">
        <v>28.948005000000002</v>
      </c>
      <c r="O22" s="7">
        <v>11</v>
      </c>
      <c r="P22" s="7">
        <f t="shared" si="11"/>
        <v>37.999164363830943</v>
      </c>
      <c r="Q22" s="7">
        <v>3</v>
      </c>
      <c r="R22" s="7">
        <v>0</v>
      </c>
      <c r="S22" s="67">
        <v>0</v>
      </c>
      <c r="T22" s="20">
        <f t="shared" si="12"/>
        <v>0</v>
      </c>
      <c r="U22" s="9"/>
      <c r="V22" s="59"/>
      <c r="W22" s="63"/>
      <c r="X22" s="63"/>
    </row>
    <row r="23" spans="1:24" s="2" customFormat="1" ht="12" customHeight="1">
      <c r="A23" s="27">
        <v>6</v>
      </c>
      <c r="B23" s="21" t="s">
        <v>6</v>
      </c>
      <c r="C23" s="6">
        <v>239</v>
      </c>
      <c r="D23" s="5">
        <v>124</v>
      </c>
      <c r="E23" s="5">
        <f t="shared" si="8"/>
        <v>115</v>
      </c>
      <c r="F23" s="5">
        <v>86.25</v>
      </c>
      <c r="G23" s="5">
        <v>53</v>
      </c>
      <c r="H23" s="5">
        <f t="shared" si="9"/>
        <v>61.449275362318843</v>
      </c>
      <c r="I23" s="5">
        <v>10</v>
      </c>
      <c r="J23" s="5">
        <v>0</v>
      </c>
      <c r="K23" s="5">
        <v>0</v>
      </c>
      <c r="L23" s="5">
        <f t="shared" si="10"/>
        <v>0</v>
      </c>
      <c r="M23" s="7">
        <v>24.362860000000001</v>
      </c>
      <c r="N23" s="7">
        <v>18.272145000000002</v>
      </c>
      <c r="O23" s="7">
        <v>24</v>
      </c>
      <c r="P23" s="7">
        <f t="shared" si="11"/>
        <v>131.34746905740951</v>
      </c>
      <c r="Q23" s="7">
        <v>2</v>
      </c>
      <c r="R23" s="7">
        <v>0</v>
      </c>
      <c r="S23" s="67">
        <v>0</v>
      </c>
      <c r="T23" s="20">
        <f t="shared" si="12"/>
        <v>0</v>
      </c>
      <c r="U23" s="9"/>
      <c r="V23" s="59"/>
      <c r="W23" s="63"/>
      <c r="X23" s="63"/>
    </row>
    <row r="24" spans="1:24" s="2" customFormat="1" ht="12.6" customHeight="1" thickBot="1">
      <c r="A24" s="45">
        <v>7</v>
      </c>
      <c r="B24" s="46" t="s">
        <v>40</v>
      </c>
      <c r="C24" s="51">
        <v>1507</v>
      </c>
      <c r="D24" s="41">
        <v>1298</v>
      </c>
      <c r="E24" s="41">
        <f>C24-D24</f>
        <v>209</v>
      </c>
      <c r="F24" s="41">
        <v>156.75</v>
      </c>
      <c r="G24" s="41">
        <v>86</v>
      </c>
      <c r="H24" s="41">
        <f t="shared" si="9"/>
        <v>54.864433811802236</v>
      </c>
      <c r="I24" s="41">
        <v>17</v>
      </c>
      <c r="J24" s="41">
        <v>10</v>
      </c>
      <c r="K24" s="41">
        <v>14</v>
      </c>
      <c r="L24" s="41">
        <f t="shared" si="10"/>
        <v>82.35294117647058</v>
      </c>
      <c r="M24" s="47">
        <v>69.803699999999992</v>
      </c>
      <c r="N24" s="47">
        <v>52.352774999999994</v>
      </c>
      <c r="O24" s="47">
        <v>32</v>
      </c>
      <c r="P24" s="47">
        <f t="shared" si="11"/>
        <v>61.123789522140903</v>
      </c>
      <c r="Q24" s="47">
        <v>6</v>
      </c>
      <c r="R24" s="47">
        <v>5</v>
      </c>
      <c r="S24" s="68">
        <v>6</v>
      </c>
      <c r="T24" s="48">
        <f t="shared" si="12"/>
        <v>100</v>
      </c>
      <c r="U24" s="9"/>
      <c r="V24" s="59"/>
      <c r="W24" s="63"/>
      <c r="X24" s="63"/>
    </row>
    <row r="25" spans="1:24" s="9" customFormat="1" ht="18.75" customHeight="1" thickBot="1">
      <c r="A25" s="49"/>
      <c r="B25" s="50" t="s">
        <v>34</v>
      </c>
      <c r="C25" s="50">
        <f t="shared" ref="C25:F25" si="13">SUM(C18:C24)</f>
        <v>5271</v>
      </c>
      <c r="D25" s="30">
        <f t="shared" si="13"/>
        <v>2796</v>
      </c>
      <c r="E25" s="30">
        <f t="shared" si="13"/>
        <v>2475</v>
      </c>
      <c r="F25" s="30">
        <f t="shared" si="13"/>
        <v>1856.25</v>
      </c>
      <c r="G25" s="30">
        <f>SUM(G18:G24)</f>
        <v>307</v>
      </c>
      <c r="H25" s="30">
        <f t="shared" si="9"/>
        <v>16.53872053872054</v>
      </c>
      <c r="I25" s="30">
        <f t="shared" ref="I25" si="14">SUM(I18:I24)</f>
        <v>208</v>
      </c>
      <c r="J25" s="30">
        <f>SUM(J18:J24)</f>
        <v>11</v>
      </c>
      <c r="K25" s="30">
        <f>SUM(K18:K24)</f>
        <v>25</v>
      </c>
      <c r="L25" s="30">
        <f t="shared" si="10"/>
        <v>12.01923076923077</v>
      </c>
      <c r="M25" s="38">
        <v>516.82112000000006</v>
      </c>
      <c r="N25" s="38">
        <f t="shared" ref="N25" si="15">M25/2</f>
        <v>258.41056000000003</v>
      </c>
      <c r="O25" s="38">
        <f>SUM(O18:O24)</f>
        <v>172</v>
      </c>
      <c r="P25" s="38">
        <f t="shared" si="11"/>
        <v>66.560747362646467</v>
      </c>
      <c r="Q25" s="38">
        <f>SUM(Q18:Q24)</f>
        <v>43</v>
      </c>
      <c r="R25" s="38">
        <f>SUM(R18:R24)</f>
        <v>6</v>
      </c>
      <c r="S25" s="69">
        <f>SUM(S18:S24)</f>
        <v>16</v>
      </c>
      <c r="T25" s="44">
        <f t="shared" si="12"/>
        <v>37.209302325581397</v>
      </c>
      <c r="V25" s="10"/>
      <c r="W25" s="63"/>
      <c r="X25" s="63"/>
    </row>
    <row r="26" spans="1:24" s="2" customFormat="1" ht="27" customHeight="1" thickBot="1">
      <c r="A26" s="72" t="s">
        <v>58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4"/>
      <c r="U26" s="9"/>
      <c r="V26" s="59"/>
      <c r="W26" s="63"/>
      <c r="X26" s="63"/>
    </row>
    <row r="27" spans="1:24" s="2" customFormat="1" ht="12" customHeight="1">
      <c r="A27" s="31">
        <v>1</v>
      </c>
      <c r="B27" s="32" t="s">
        <v>5</v>
      </c>
      <c r="C27" s="33">
        <v>184</v>
      </c>
      <c r="D27" s="34">
        <v>103</v>
      </c>
      <c r="E27" s="34">
        <f t="shared" ref="E27:E32" si="16">C27-D27</f>
        <v>81</v>
      </c>
      <c r="F27" s="5">
        <v>60.75</v>
      </c>
      <c r="G27" s="34">
        <v>16</v>
      </c>
      <c r="H27" s="34">
        <f t="shared" ref="H27:H34" si="17">G27/F27*100</f>
        <v>26.337448559670783</v>
      </c>
      <c r="I27" s="34">
        <v>7</v>
      </c>
      <c r="J27" s="34">
        <v>0</v>
      </c>
      <c r="K27" s="34">
        <v>0</v>
      </c>
      <c r="L27" s="34">
        <f t="shared" ref="L27:L34" si="18">K27/I27*100</f>
        <v>0</v>
      </c>
      <c r="M27" s="35">
        <v>42.703440000000001</v>
      </c>
      <c r="N27" s="35">
        <v>32.02758</v>
      </c>
      <c r="O27" s="35">
        <v>11</v>
      </c>
      <c r="P27" s="35">
        <f t="shared" ref="P27:P34" si="19">O27/N27*100</f>
        <v>34.345398559616427</v>
      </c>
      <c r="Q27" s="35">
        <v>4</v>
      </c>
      <c r="R27" s="35">
        <v>0</v>
      </c>
      <c r="S27" s="70">
        <v>0</v>
      </c>
      <c r="T27" s="61">
        <f t="shared" ref="T27:T34" si="20">S27/Q27*100</f>
        <v>0</v>
      </c>
      <c r="U27" s="9"/>
      <c r="V27" s="59"/>
      <c r="W27" s="63"/>
      <c r="X27" s="63"/>
    </row>
    <row r="28" spans="1:24" s="2" customFormat="1" ht="12.6" customHeight="1">
      <c r="A28" s="27">
        <v>2</v>
      </c>
      <c r="B28" s="21" t="s">
        <v>9</v>
      </c>
      <c r="C28" s="6">
        <v>937</v>
      </c>
      <c r="D28" s="5">
        <v>354</v>
      </c>
      <c r="E28" s="5">
        <f t="shared" si="16"/>
        <v>583</v>
      </c>
      <c r="F28" s="5">
        <v>437.25</v>
      </c>
      <c r="G28" s="5">
        <v>106</v>
      </c>
      <c r="H28" s="5">
        <f t="shared" si="17"/>
        <v>24.242424242424242</v>
      </c>
      <c r="I28" s="5">
        <v>49</v>
      </c>
      <c r="J28" s="5">
        <v>3</v>
      </c>
      <c r="K28" s="5">
        <v>7</v>
      </c>
      <c r="L28" s="5">
        <f t="shared" si="18"/>
        <v>14.285714285714285</v>
      </c>
      <c r="M28" s="7">
        <v>138.51244</v>
      </c>
      <c r="N28" s="7">
        <v>103.88433000000001</v>
      </c>
      <c r="O28" s="7">
        <v>44</v>
      </c>
      <c r="P28" s="7">
        <f t="shared" si="19"/>
        <v>42.354799804744367</v>
      </c>
      <c r="Q28" s="7">
        <v>12</v>
      </c>
      <c r="R28" s="7">
        <v>0</v>
      </c>
      <c r="S28" s="67">
        <v>1</v>
      </c>
      <c r="T28" s="20">
        <f t="shared" si="20"/>
        <v>8.3333333333333321</v>
      </c>
      <c r="U28" s="9"/>
      <c r="V28" s="59"/>
      <c r="W28" s="63"/>
      <c r="X28" s="63"/>
    </row>
    <row r="29" spans="1:24" s="2" customFormat="1" ht="12.6" customHeight="1">
      <c r="A29" s="27">
        <v>3</v>
      </c>
      <c r="B29" s="21" t="s">
        <v>41</v>
      </c>
      <c r="C29" s="6">
        <v>803</v>
      </c>
      <c r="D29" s="5">
        <v>490</v>
      </c>
      <c r="E29" s="5">
        <f t="shared" si="16"/>
        <v>313</v>
      </c>
      <c r="F29" s="5">
        <v>234.75</v>
      </c>
      <c r="G29" s="5">
        <v>63</v>
      </c>
      <c r="H29" s="5">
        <f t="shared" si="17"/>
        <v>26.837060702875398</v>
      </c>
      <c r="I29" s="5">
        <v>26</v>
      </c>
      <c r="J29" s="5">
        <v>0</v>
      </c>
      <c r="K29" s="5">
        <v>0</v>
      </c>
      <c r="L29" s="5">
        <f t="shared" si="18"/>
        <v>0</v>
      </c>
      <c r="M29" s="7">
        <v>98.546399999999991</v>
      </c>
      <c r="N29" s="7">
        <v>73.90979999999999</v>
      </c>
      <c r="O29" s="7">
        <v>60</v>
      </c>
      <c r="P29" s="7">
        <f t="shared" si="19"/>
        <v>81.180032959093396</v>
      </c>
      <c r="Q29" s="7">
        <v>8</v>
      </c>
      <c r="R29" s="7">
        <v>0</v>
      </c>
      <c r="S29" s="67">
        <v>0</v>
      </c>
      <c r="T29" s="20">
        <f t="shared" si="20"/>
        <v>0</v>
      </c>
      <c r="U29" s="9"/>
      <c r="V29" s="59"/>
      <c r="W29" s="63"/>
      <c r="X29" s="63"/>
    </row>
    <row r="30" spans="1:24" s="2" customFormat="1" ht="12.6" customHeight="1">
      <c r="A30" s="27">
        <v>4</v>
      </c>
      <c r="B30" s="21" t="s">
        <v>42</v>
      </c>
      <c r="C30" s="6">
        <v>1002</v>
      </c>
      <c r="D30" s="5">
        <v>493</v>
      </c>
      <c r="E30" s="5">
        <f t="shared" si="16"/>
        <v>509</v>
      </c>
      <c r="F30" s="5">
        <v>381.75</v>
      </c>
      <c r="G30" s="5">
        <v>52</v>
      </c>
      <c r="H30" s="5">
        <f t="shared" si="17"/>
        <v>13.621480026195155</v>
      </c>
      <c r="I30" s="5">
        <v>42</v>
      </c>
      <c r="J30" s="5">
        <v>0</v>
      </c>
      <c r="K30" s="5">
        <v>0</v>
      </c>
      <c r="L30" s="5">
        <f t="shared" si="18"/>
        <v>0</v>
      </c>
      <c r="M30" s="7">
        <v>146.72463999999999</v>
      </c>
      <c r="N30" s="7">
        <v>110.04347999999999</v>
      </c>
      <c r="O30" s="7">
        <v>34</v>
      </c>
      <c r="P30" s="7">
        <f t="shared" si="19"/>
        <v>30.896878215774347</v>
      </c>
      <c r="Q30" s="7">
        <v>12</v>
      </c>
      <c r="R30" s="7">
        <v>0</v>
      </c>
      <c r="S30" s="67">
        <v>0</v>
      </c>
      <c r="T30" s="20">
        <f t="shared" si="20"/>
        <v>0</v>
      </c>
      <c r="U30" s="9"/>
      <c r="V30" s="59"/>
      <c r="W30" s="63"/>
      <c r="X30" s="63"/>
    </row>
    <row r="31" spans="1:24" s="2" customFormat="1" ht="12.6" customHeight="1">
      <c r="A31" s="27">
        <v>5</v>
      </c>
      <c r="B31" s="21" t="s">
        <v>30</v>
      </c>
      <c r="C31" s="6">
        <v>285</v>
      </c>
      <c r="D31" s="5">
        <v>96</v>
      </c>
      <c r="E31" s="5">
        <f t="shared" si="16"/>
        <v>189</v>
      </c>
      <c r="F31" s="5">
        <v>141.75</v>
      </c>
      <c r="G31" s="5">
        <v>56</v>
      </c>
      <c r="H31" s="5">
        <f t="shared" si="17"/>
        <v>39.506172839506171</v>
      </c>
      <c r="I31" s="5">
        <v>16</v>
      </c>
      <c r="J31" s="5">
        <v>0</v>
      </c>
      <c r="K31" s="5">
        <v>0</v>
      </c>
      <c r="L31" s="5">
        <f t="shared" si="18"/>
        <v>0</v>
      </c>
      <c r="M31" s="7">
        <v>34.217500000000001</v>
      </c>
      <c r="N31" s="7">
        <v>25.663125000000001</v>
      </c>
      <c r="O31" s="7">
        <v>24</v>
      </c>
      <c r="P31" s="7">
        <f t="shared" si="19"/>
        <v>93.519397968875566</v>
      </c>
      <c r="Q31" s="7">
        <v>3</v>
      </c>
      <c r="R31" s="7">
        <v>0</v>
      </c>
      <c r="S31" s="67">
        <v>0</v>
      </c>
      <c r="T31" s="20">
        <f t="shared" si="20"/>
        <v>0</v>
      </c>
      <c r="U31" s="9"/>
      <c r="V31" s="59"/>
      <c r="W31" s="63"/>
      <c r="X31" s="63"/>
    </row>
    <row r="32" spans="1:24" s="2" customFormat="1" ht="12.6" customHeight="1">
      <c r="A32" s="27">
        <v>6</v>
      </c>
      <c r="B32" s="21" t="s">
        <v>16</v>
      </c>
      <c r="C32" s="6">
        <v>651</v>
      </c>
      <c r="D32" s="5">
        <v>201</v>
      </c>
      <c r="E32" s="5">
        <f t="shared" si="16"/>
        <v>450</v>
      </c>
      <c r="F32" s="5">
        <v>337.5</v>
      </c>
      <c r="G32" s="5">
        <v>82</v>
      </c>
      <c r="H32" s="5">
        <f t="shared" si="17"/>
        <v>24.296296296296298</v>
      </c>
      <c r="I32" s="5">
        <v>38</v>
      </c>
      <c r="J32" s="5">
        <v>1</v>
      </c>
      <c r="K32" s="5">
        <v>2</v>
      </c>
      <c r="L32" s="5">
        <f t="shared" si="18"/>
        <v>5.2631578947368416</v>
      </c>
      <c r="M32" s="7">
        <v>252.11453999999998</v>
      </c>
      <c r="N32" s="7">
        <v>189.08590499999997</v>
      </c>
      <c r="O32" s="7">
        <v>48</v>
      </c>
      <c r="P32" s="7">
        <f t="shared" si="19"/>
        <v>25.385287179390769</v>
      </c>
      <c r="Q32" s="7">
        <v>21</v>
      </c>
      <c r="R32" s="7">
        <v>1</v>
      </c>
      <c r="S32" s="67">
        <v>1</v>
      </c>
      <c r="T32" s="20">
        <f t="shared" si="20"/>
        <v>4.7619047619047619</v>
      </c>
      <c r="U32" s="9"/>
      <c r="V32" s="59"/>
      <c r="W32" s="63"/>
      <c r="X32" s="63"/>
    </row>
    <row r="33" spans="1:24" s="2" customFormat="1" ht="12" customHeight="1" thickBot="1">
      <c r="A33" s="45">
        <v>7</v>
      </c>
      <c r="B33" s="46" t="s">
        <v>43</v>
      </c>
      <c r="C33" s="51">
        <v>900</v>
      </c>
      <c r="D33" s="41">
        <v>629</v>
      </c>
      <c r="E33" s="41">
        <f>C33-D33</f>
        <v>271</v>
      </c>
      <c r="F33" s="41">
        <v>203.25</v>
      </c>
      <c r="G33" s="41">
        <v>64</v>
      </c>
      <c r="H33" s="41">
        <f t="shared" si="17"/>
        <v>31.488314883148831</v>
      </c>
      <c r="I33" s="41">
        <v>23</v>
      </c>
      <c r="J33" s="41">
        <v>13</v>
      </c>
      <c r="K33" s="41">
        <v>13</v>
      </c>
      <c r="L33" s="41">
        <f t="shared" si="18"/>
        <v>56.521739130434781</v>
      </c>
      <c r="M33" s="47">
        <v>152.74691999999999</v>
      </c>
      <c r="N33" s="47">
        <v>114.56018999999999</v>
      </c>
      <c r="O33" s="47">
        <v>39</v>
      </c>
      <c r="P33" s="47">
        <f t="shared" si="19"/>
        <v>34.043239628006901</v>
      </c>
      <c r="Q33" s="47">
        <v>13</v>
      </c>
      <c r="R33" s="47">
        <v>5</v>
      </c>
      <c r="S33" s="68">
        <v>5</v>
      </c>
      <c r="T33" s="48">
        <f t="shared" si="20"/>
        <v>38.461538461538467</v>
      </c>
      <c r="U33" s="9"/>
      <c r="V33" s="59"/>
      <c r="W33" s="63"/>
      <c r="X33" s="63"/>
    </row>
    <row r="34" spans="1:24" s="10" customFormat="1" ht="19.5" customHeight="1" thickBot="1">
      <c r="A34" s="49"/>
      <c r="B34" s="50" t="s">
        <v>34</v>
      </c>
      <c r="C34" s="50">
        <f t="shared" ref="C34:F34" si="21">SUM(C27:C33)</f>
        <v>4762</v>
      </c>
      <c r="D34" s="38">
        <f t="shared" si="21"/>
        <v>2366</v>
      </c>
      <c r="E34" s="38">
        <f t="shared" si="21"/>
        <v>2396</v>
      </c>
      <c r="F34" s="30">
        <f t="shared" si="21"/>
        <v>1797</v>
      </c>
      <c r="G34" s="38">
        <f>SUM(G27:G33)</f>
        <v>439</v>
      </c>
      <c r="H34" s="30">
        <f t="shared" si="17"/>
        <v>24.429604897050641</v>
      </c>
      <c r="I34" s="38">
        <f t="shared" ref="I34" si="22">SUM(I27:I33)</f>
        <v>201</v>
      </c>
      <c r="J34" s="30">
        <f>SUM(J27:J33)</f>
        <v>17</v>
      </c>
      <c r="K34" s="30">
        <f>SUM(K27:K33)</f>
        <v>22</v>
      </c>
      <c r="L34" s="30">
        <f t="shared" si="18"/>
        <v>10.945273631840797</v>
      </c>
      <c r="M34" s="38">
        <v>865.56587999999988</v>
      </c>
      <c r="N34" s="38">
        <f t="shared" ref="N34" si="23">M34/2</f>
        <v>432.78293999999994</v>
      </c>
      <c r="O34" s="38">
        <f>SUM(O27:O33)</f>
        <v>260</v>
      </c>
      <c r="P34" s="38">
        <f t="shared" si="19"/>
        <v>60.076305225894544</v>
      </c>
      <c r="Q34" s="38">
        <f>SUM(Q27:Q33)</f>
        <v>73</v>
      </c>
      <c r="R34" s="38">
        <f>SUM(R27:R33)</f>
        <v>6</v>
      </c>
      <c r="S34" s="69">
        <f>SUM(S27:S33)</f>
        <v>7</v>
      </c>
      <c r="T34" s="44">
        <f t="shared" si="20"/>
        <v>9.5890410958904102</v>
      </c>
      <c r="W34" s="63"/>
      <c r="X34" s="63"/>
    </row>
    <row r="35" spans="1:24" s="10" customFormat="1" ht="17.25" customHeight="1" thickBot="1">
      <c r="A35" s="55"/>
      <c r="B35" s="55"/>
      <c r="C35" s="55"/>
      <c r="D35" s="17"/>
      <c r="E35" s="17"/>
      <c r="F35" s="16"/>
      <c r="G35" s="17"/>
      <c r="H35" s="16"/>
      <c r="I35" s="16"/>
      <c r="J35" s="16"/>
      <c r="K35" s="16"/>
      <c r="L35" s="16"/>
      <c r="M35" s="17"/>
      <c r="N35" s="17"/>
      <c r="O35" s="17"/>
      <c r="P35" s="17"/>
      <c r="Q35" s="17"/>
      <c r="R35" s="17"/>
      <c r="S35" s="17"/>
      <c r="T35" s="17"/>
      <c r="U35" s="18"/>
      <c r="W35" s="63"/>
      <c r="X35" s="63"/>
    </row>
    <row r="36" spans="1:24" s="2" customFormat="1" ht="15" customHeight="1">
      <c r="A36" s="83"/>
      <c r="B36" s="85" t="s">
        <v>33</v>
      </c>
      <c r="C36" s="85" t="s">
        <v>4</v>
      </c>
      <c r="D36" s="85"/>
      <c r="E36" s="85"/>
      <c r="F36" s="85"/>
      <c r="G36" s="85"/>
      <c r="H36" s="85"/>
      <c r="I36" s="85"/>
      <c r="J36" s="85"/>
      <c r="K36" s="85"/>
      <c r="L36" s="85"/>
      <c r="M36" s="86" t="s">
        <v>37</v>
      </c>
      <c r="N36" s="86"/>
      <c r="O36" s="86"/>
      <c r="P36" s="86"/>
      <c r="Q36" s="86"/>
      <c r="R36" s="86"/>
      <c r="S36" s="87"/>
      <c r="T36" s="88"/>
      <c r="U36" s="9"/>
      <c r="V36" s="59"/>
      <c r="W36" s="63"/>
      <c r="X36" s="63"/>
    </row>
    <row r="37" spans="1:24" s="2" customFormat="1" ht="15.75" customHeight="1">
      <c r="A37" s="84"/>
      <c r="B37" s="78"/>
      <c r="C37" s="78" t="s">
        <v>38</v>
      </c>
      <c r="D37" s="78" t="s">
        <v>36</v>
      </c>
      <c r="E37" s="78" t="s">
        <v>0</v>
      </c>
      <c r="F37" s="78" t="s">
        <v>62</v>
      </c>
      <c r="G37" s="78"/>
      <c r="H37" s="78"/>
      <c r="I37" s="75" t="s">
        <v>63</v>
      </c>
      <c r="J37" s="76"/>
      <c r="K37" s="76"/>
      <c r="L37" s="77"/>
      <c r="M37" s="78" t="s">
        <v>0</v>
      </c>
      <c r="N37" s="78" t="s">
        <v>62</v>
      </c>
      <c r="O37" s="78"/>
      <c r="P37" s="78"/>
      <c r="Q37" s="75" t="s">
        <v>63</v>
      </c>
      <c r="R37" s="76"/>
      <c r="S37" s="76"/>
      <c r="T37" s="79"/>
      <c r="U37" s="9"/>
      <c r="V37" s="59"/>
      <c r="W37" s="63"/>
      <c r="X37" s="63"/>
    </row>
    <row r="38" spans="1:24" s="2" customFormat="1" ht="39" customHeight="1">
      <c r="A38" s="84"/>
      <c r="B38" s="78"/>
      <c r="C38" s="78"/>
      <c r="D38" s="78"/>
      <c r="E38" s="78"/>
      <c r="F38" s="64" t="s">
        <v>1</v>
      </c>
      <c r="G38" s="64" t="s">
        <v>2</v>
      </c>
      <c r="H38" s="64" t="s">
        <v>3</v>
      </c>
      <c r="I38" s="64" t="s">
        <v>1</v>
      </c>
      <c r="J38" s="64" t="s">
        <v>64</v>
      </c>
      <c r="K38" s="64" t="s">
        <v>66</v>
      </c>
      <c r="L38" s="64" t="s">
        <v>3</v>
      </c>
      <c r="M38" s="78"/>
      <c r="N38" s="64" t="s">
        <v>1</v>
      </c>
      <c r="O38" s="64" t="s">
        <v>53</v>
      </c>
      <c r="P38" s="64" t="s">
        <v>3</v>
      </c>
      <c r="Q38" s="64" t="s">
        <v>1</v>
      </c>
      <c r="R38" s="64" t="s">
        <v>64</v>
      </c>
      <c r="S38" s="64" t="s">
        <v>66</v>
      </c>
      <c r="T38" s="57" t="s">
        <v>3</v>
      </c>
      <c r="U38" s="9"/>
      <c r="V38" s="59"/>
      <c r="W38" s="63"/>
      <c r="X38" s="63"/>
    </row>
    <row r="39" spans="1:24" s="2" customFormat="1" ht="21" customHeight="1" thickBot="1">
      <c r="A39" s="80" t="s">
        <v>59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2"/>
      <c r="U39" s="9"/>
      <c r="V39" s="59"/>
      <c r="W39" s="63"/>
      <c r="X39" s="63"/>
    </row>
    <row r="40" spans="1:24" s="2" customFormat="1" ht="12.6" customHeight="1">
      <c r="A40" s="31">
        <v>1</v>
      </c>
      <c r="B40" s="32" t="s">
        <v>51</v>
      </c>
      <c r="C40" s="33">
        <v>578</v>
      </c>
      <c r="D40" s="34">
        <v>283</v>
      </c>
      <c r="E40" s="34">
        <f t="shared" ref="E40:E46" si="24">C40-D40</f>
        <v>295</v>
      </c>
      <c r="F40" s="5">
        <v>221.25</v>
      </c>
      <c r="G40" s="34">
        <v>96</v>
      </c>
      <c r="H40" s="34">
        <f t="shared" ref="H40:H47" si="25">G40/F40*100</f>
        <v>43.389830508474574</v>
      </c>
      <c r="I40" s="34">
        <v>25</v>
      </c>
      <c r="J40" s="40">
        <v>1</v>
      </c>
      <c r="K40" s="65">
        <v>1</v>
      </c>
      <c r="L40" s="34">
        <f t="shared" ref="L40:L47" si="26">K40/I40*100</f>
        <v>4</v>
      </c>
      <c r="M40" s="35">
        <v>99.915099999999995</v>
      </c>
      <c r="N40" s="35">
        <v>74.936324999999997</v>
      </c>
      <c r="O40" s="35">
        <v>17</v>
      </c>
      <c r="P40" s="35">
        <f t="shared" ref="P40:P47" si="27">O40/N40*100</f>
        <v>22.685927018705549</v>
      </c>
      <c r="Q40" s="35">
        <v>8</v>
      </c>
      <c r="R40" s="13">
        <v>1</v>
      </c>
      <c r="S40" s="70">
        <v>1</v>
      </c>
      <c r="T40" s="61">
        <f t="shared" ref="T40:T47" si="28">S40/Q40*100</f>
        <v>12.5</v>
      </c>
      <c r="U40" s="9"/>
      <c r="V40" s="59"/>
      <c r="W40" s="63"/>
      <c r="X40" s="63"/>
    </row>
    <row r="41" spans="1:24" s="2" customFormat="1" ht="12.6" customHeight="1">
      <c r="A41" s="27">
        <v>2</v>
      </c>
      <c r="B41" s="21" t="s">
        <v>31</v>
      </c>
      <c r="C41" s="6">
        <v>271</v>
      </c>
      <c r="D41" s="5">
        <v>72</v>
      </c>
      <c r="E41" s="5">
        <f t="shared" si="24"/>
        <v>199</v>
      </c>
      <c r="F41" s="5">
        <v>149.25</v>
      </c>
      <c r="G41" s="5">
        <v>28</v>
      </c>
      <c r="H41" s="5">
        <f t="shared" si="25"/>
        <v>18.760469011725291</v>
      </c>
      <c r="I41" s="5">
        <v>17</v>
      </c>
      <c r="J41" s="5">
        <v>0</v>
      </c>
      <c r="K41" s="5">
        <v>0</v>
      </c>
      <c r="L41" s="5">
        <f t="shared" si="26"/>
        <v>0</v>
      </c>
      <c r="M41" s="7">
        <v>52.558079999999997</v>
      </c>
      <c r="N41" s="7">
        <v>39.418559999999999</v>
      </c>
      <c r="O41" s="7">
        <v>21</v>
      </c>
      <c r="P41" s="7">
        <f t="shared" si="27"/>
        <v>53.274396629405032</v>
      </c>
      <c r="Q41" s="7">
        <v>4</v>
      </c>
      <c r="R41" s="7">
        <v>0</v>
      </c>
      <c r="S41" s="67">
        <v>0</v>
      </c>
      <c r="T41" s="20">
        <f t="shared" si="28"/>
        <v>0</v>
      </c>
      <c r="U41" s="9"/>
      <c r="V41" s="59"/>
      <c r="W41" s="63"/>
      <c r="X41" s="63"/>
    </row>
    <row r="42" spans="1:24" s="2" customFormat="1" ht="12.6" customHeight="1">
      <c r="A42" s="27">
        <v>3</v>
      </c>
      <c r="B42" s="21" t="s">
        <v>52</v>
      </c>
      <c r="C42" s="6">
        <v>1065</v>
      </c>
      <c r="D42" s="5">
        <v>930</v>
      </c>
      <c r="E42" s="5">
        <f t="shared" si="24"/>
        <v>135</v>
      </c>
      <c r="F42" s="5">
        <v>101.25</v>
      </c>
      <c r="G42" s="5">
        <v>263</v>
      </c>
      <c r="H42" s="5">
        <f t="shared" si="25"/>
        <v>259.75308641975306</v>
      </c>
      <c r="I42" s="5">
        <v>11</v>
      </c>
      <c r="J42" s="5">
        <v>0</v>
      </c>
      <c r="K42" s="5">
        <v>2</v>
      </c>
      <c r="L42" s="5">
        <f t="shared" si="26"/>
        <v>18.181818181818183</v>
      </c>
      <c r="M42" s="7">
        <v>283.32089999999999</v>
      </c>
      <c r="N42" s="7">
        <v>212.49067500000001</v>
      </c>
      <c r="O42" s="7">
        <v>33</v>
      </c>
      <c r="P42" s="7">
        <f t="shared" si="27"/>
        <v>15.530093261739603</v>
      </c>
      <c r="Q42" s="7">
        <v>24</v>
      </c>
      <c r="R42" s="7">
        <v>0</v>
      </c>
      <c r="S42" s="67">
        <v>1</v>
      </c>
      <c r="T42" s="20">
        <f t="shared" si="28"/>
        <v>4.1666666666666661</v>
      </c>
      <c r="U42" s="9"/>
      <c r="V42" s="59"/>
      <c r="W42" s="63"/>
      <c r="X42" s="63"/>
    </row>
    <row r="43" spans="1:24" s="2" customFormat="1" ht="12.6" customHeight="1">
      <c r="A43" s="27">
        <v>4</v>
      </c>
      <c r="B43" s="21" t="s">
        <v>44</v>
      </c>
      <c r="C43" s="6">
        <v>992</v>
      </c>
      <c r="D43" s="5">
        <v>400</v>
      </c>
      <c r="E43" s="5">
        <f t="shared" si="24"/>
        <v>592</v>
      </c>
      <c r="F43" s="5">
        <v>444</v>
      </c>
      <c r="G43" s="5">
        <v>40</v>
      </c>
      <c r="H43" s="5">
        <f t="shared" si="25"/>
        <v>9.0090090090090094</v>
      </c>
      <c r="I43" s="5">
        <v>49</v>
      </c>
      <c r="J43" s="5">
        <v>3</v>
      </c>
      <c r="K43" s="5">
        <v>4</v>
      </c>
      <c r="L43" s="5">
        <f t="shared" si="26"/>
        <v>8.1632653061224492</v>
      </c>
      <c r="M43" s="7">
        <v>194.90288000000001</v>
      </c>
      <c r="N43" s="7">
        <v>146.17716000000001</v>
      </c>
      <c r="O43" s="7">
        <v>15</v>
      </c>
      <c r="P43" s="7">
        <f t="shared" si="27"/>
        <v>10.261521020110118</v>
      </c>
      <c r="Q43" s="7">
        <v>16</v>
      </c>
      <c r="R43" s="7">
        <v>1</v>
      </c>
      <c r="S43" s="67">
        <v>1</v>
      </c>
      <c r="T43" s="20">
        <f t="shared" si="28"/>
        <v>6.25</v>
      </c>
      <c r="U43" s="9"/>
      <c r="V43" s="59"/>
      <c r="W43" s="63"/>
      <c r="X43" s="63"/>
    </row>
    <row r="44" spans="1:24" s="2" customFormat="1" ht="12.6" customHeight="1">
      <c r="A44" s="27">
        <v>5</v>
      </c>
      <c r="B44" s="21" t="s">
        <v>35</v>
      </c>
      <c r="C44" s="6">
        <v>1286</v>
      </c>
      <c r="D44" s="5">
        <v>766</v>
      </c>
      <c r="E44" s="5">
        <f t="shared" si="24"/>
        <v>520</v>
      </c>
      <c r="F44" s="5">
        <v>390</v>
      </c>
      <c r="G44" s="5">
        <v>104</v>
      </c>
      <c r="H44" s="5">
        <f t="shared" si="25"/>
        <v>26.666666666666668</v>
      </c>
      <c r="I44" s="5">
        <v>43</v>
      </c>
      <c r="J44" s="5">
        <v>5</v>
      </c>
      <c r="K44" s="5">
        <v>5</v>
      </c>
      <c r="L44" s="5">
        <f t="shared" si="26"/>
        <v>11.627906976744185</v>
      </c>
      <c r="M44" s="7">
        <v>107.85356</v>
      </c>
      <c r="N44" s="7">
        <v>80.890169999999998</v>
      </c>
      <c r="O44" s="7">
        <v>88</v>
      </c>
      <c r="P44" s="7">
        <f t="shared" si="27"/>
        <v>108.78948579289671</v>
      </c>
      <c r="Q44" s="7">
        <v>9</v>
      </c>
      <c r="R44" s="7">
        <v>4</v>
      </c>
      <c r="S44" s="67">
        <v>4</v>
      </c>
      <c r="T44" s="20">
        <f t="shared" si="28"/>
        <v>44.444444444444443</v>
      </c>
      <c r="U44" s="9"/>
      <c r="V44" s="59"/>
      <c r="W44" s="63"/>
      <c r="X44" s="63"/>
    </row>
    <row r="45" spans="1:24" s="2" customFormat="1" ht="12.6" customHeight="1">
      <c r="A45" s="27">
        <v>6</v>
      </c>
      <c r="B45" s="21" t="s">
        <v>24</v>
      </c>
      <c r="C45" s="6">
        <v>754</v>
      </c>
      <c r="D45" s="5">
        <v>312</v>
      </c>
      <c r="E45" s="5">
        <f t="shared" si="24"/>
        <v>442</v>
      </c>
      <c r="F45" s="5">
        <v>331.5</v>
      </c>
      <c r="G45" s="5">
        <v>23</v>
      </c>
      <c r="H45" s="5">
        <f t="shared" si="25"/>
        <v>6.9381598793363501</v>
      </c>
      <c r="I45" s="5">
        <v>37</v>
      </c>
      <c r="J45" s="5">
        <v>0</v>
      </c>
      <c r="K45" s="5">
        <v>1</v>
      </c>
      <c r="L45" s="5">
        <f t="shared" si="26"/>
        <v>2.7027027027027026</v>
      </c>
      <c r="M45" s="7">
        <v>148.64081999999999</v>
      </c>
      <c r="N45" s="7">
        <v>111.480615</v>
      </c>
      <c r="O45" s="7">
        <v>24</v>
      </c>
      <c r="P45" s="7">
        <f t="shared" si="27"/>
        <v>21.528406530588303</v>
      </c>
      <c r="Q45" s="7">
        <v>12</v>
      </c>
      <c r="R45" s="7">
        <v>0</v>
      </c>
      <c r="S45" s="67">
        <v>1</v>
      </c>
      <c r="T45" s="20">
        <f t="shared" si="28"/>
        <v>8.3333333333333321</v>
      </c>
      <c r="U45" s="9"/>
      <c r="V45" s="59"/>
      <c r="W45" s="63"/>
      <c r="X45" s="63"/>
    </row>
    <row r="46" spans="1:24" ht="13.15" customHeight="1" thickBot="1">
      <c r="A46" s="45">
        <v>7</v>
      </c>
      <c r="B46" s="46" t="s">
        <v>47</v>
      </c>
      <c r="C46" s="51">
        <v>283</v>
      </c>
      <c r="D46" s="41">
        <v>122</v>
      </c>
      <c r="E46" s="41">
        <f t="shared" si="24"/>
        <v>161</v>
      </c>
      <c r="F46" s="41">
        <v>120.75</v>
      </c>
      <c r="G46" s="41">
        <v>45</v>
      </c>
      <c r="H46" s="41">
        <f t="shared" si="25"/>
        <v>37.267080745341616</v>
      </c>
      <c r="I46" s="41">
        <v>13</v>
      </c>
      <c r="J46" s="41">
        <v>0</v>
      </c>
      <c r="K46" s="41">
        <v>1</v>
      </c>
      <c r="L46" s="41">
        <f t="shared" si="26"/>
        <v>7.6923076923076925</v>
      </c>
      <c r="M46" s="47">
        <v>60.770279999999993</v>
      </c>
      <c r="N46" s="47">
        <v>45.577709999999996</v>
      </c>
      <c r="O46" s="47">
        <v>37</v>
      </c>
      <c r="P46" s="47">
        <f t="shared" si="27"/>
        <v>81.180032959093381</v>
      </c>
      <c r="Q46" s="47">
        <v>5</v>
      </c>
      <c r="R46" s="47">
        <v>0</v>
      </c>
      <c r="S46" s="68">
        <v>1</v>
      </c>
      <c r="T46" s="48">
        <f t="shared" si="28"/>
        <v>20</v>
      </c>
      <c r="U46" s="25"/>
      <c r="W46" s="63"/>
      <c r="X46" s="63"/>
    </row>
    <row r="47" spans="1:24" s="11" customFormat="1" ht="16.5" customHeight="1" thickBot="1">
      <c r="A47" s="49"/>
      <c r="B47" s="50" t="s">
        <v>34</v>
      </c>
      <c r="C47" s="50">
        <f t="shared" ref="C47:F47" si="29">SUM(C40:C46)</f>
        <v>5229</v>
      </c>
      <c r="D47" s="38">
        <f t="shared" si="29"/>
        <v>2885</v>
      </c>
      <c r="E47" s="38">
        <f t="shared" si="29"/>
        <v>2344</v>
      </c>
      <c r="F47" s="30">
        <f t="shared" si="29"/>
        <v>1758</v>
      </c>
      <c r="G47" s="38">
        <f>SUM(G40:G46)</f>
        <v>599</v>
      </c>
      <c r="H47" s="30">
        <f t="shared" si="25"/>
        <v>34.072810011376561</v>
      </c>
      <c r="I47" s="38">
        <f t="shared" ref="I47" si="30">SUM(I40:I46)</f>
        <v>195</v>
      </c>
      <c r="J47" s="39">
        <f>SUM(J40:J46)</f>
        <v>9</v>
      </c>
      <c r="K47" s="39">
        <f>SUM(K40:K46)</f>
        <v>14</v>
      </c>
      <c r="L47" s="36">
        <f t="shared" si="26"/>
        <v>7.1794871794871788</v>
      </c>
      <c r="M47" s="38">
        <v>947.96161999999993</v>
      </c>
      <c r="N47" s="38">
        <f t="shared" ref="N47" si="31">M47/2</f>
        <v>473.98080999999996</v>
      </c>
      <c r="O47" s="38">
        <f>SUM(O40:O46)</f>
        <v>235</v>
      </c>
      <c r="P47" s="38">
        <f t="shared" si="27"/>
        <v>49.580066332221342</v>
      </c>
      <c r="Q47" s="38">
        <f>SUM(Q40:Q46)</f>
        <v>78</v>
      </c>
      <c r="R47" s="38">
        <f>SUM(R40:R46)</f>
        <v>6</v>
      </c>
      <c r="S47" s="69">
        <f>SUM(S40:S46)</f>
        <v>9</v>
      </c>
      <c r="T47" s="44">
        <f t="shared" si="28"/>
        <v>11.538461538461538</v>
      </c>
      <c r="V47" s="10"/>
      <c r="W47" s="63"/>
      <c r="X47" s="63"/>
    </row>
    <row r="48" spans="1:24" ht="20.25" customHeight="1" thickBot="1">
      <c r="A48" s="72" t="s">
        <v>56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4"/>
      <c r="U48" s="25"/>
      <c r="W48" s="63"/>
      <c r="X48" s="63"/>
    </row>
    <row r="49" spans="1:24" ht="13.15" customHeight="1">
      <c r="A49" s="31">
        <v>1</v>
      </c>
      <c r="B49" s="32" t="s">
        <v>48</v>
      </c>
      <c r="C49" s="33">
        <v>1113</v>
      </c>
      <c r="D49" s="34">
        <v>517</v>
      </c>
      <c r="E49" s="34">
        <f t="shared" ref="E49:E55" si="32">C49-D49</f>
        <v>596</v>
      </c>
      <c r="F49" s="5">
        <v>447</v>
      </c>
      <c r="G49" s="34">
        <v>156</v>
      </c>
      <c r="H49" s="34">
        <f t="shared" ref="H49:H56" si="33">G49/F49*100</f>
        <v>34.899328859060404</v>
      </c>
      <c r="I49" s="34">
        <v>50</v>
      </c>
      <c r="J49" s="34">
        <v>0</v>
      </c>
      <c r="K49" s="34">
        <v>1</v>
      </c>
      <c r="L49" s="34">
        <f t="shared" ref="L49:L56" si="34">K49/I49*100</f>
        <v>2</v>
      </c>
      <c r="M49" s="35">
        <v>202.02011999999999</v>
      </c>
      <c r="N49" s="35">
        <v>151.51508999999999</v>
      </c>
      <c r="O49" s="35">
        <v>59</v>
      </c>
      <c r="P49" s="35">
        <f t="shared" ref="P49:P56" si="35">O49/N49*100</f>
        <v>38.940015809646425</v>
      </c>
      <c r="Q49" s="35">
        <v>17</v>
      </c>
      <c r="R49" s="35">
        <v>0</v>
      </c>
      <c r="S49" s="70">
        <v>1</v>
      </c>
      <c r="T49" s="61">
        <f t="shared" ref="T49:T56" si="36">S49/Q49*100</f>
        <v>5.8823529411764701</v>
      </c>
      <c r="U49" s="25"/>
      <c r="W49" s="63"/>
      <c r="X49" s="63"/>
    </row>
    <row r="50" spans="1:24" ht="13.15" customHeight="1">
      <c r="A50" s="27">
        <v>2</v>
      </c>
      <c r="B50" s="21" t="s">
        <v>49</v>
      </c>
      <c r="C50" s="6">
        <v>1354</v>
      </c>
      <c r="D50" s="5">
        <v>659</v>
      </c>
      <c r="E50" s="5">
        <f t="shared" si="32"/>
        <v>695</v>
      </c>
      <c r="F50" s="5">
        <v>521.25</v>
      </c>
      <c r="G50" s="5">
        <v>75</v>
      </c>
      <c r="H50" s="5">
        <f t="shared" si="33"/>
        <v>14.388489208633093</v>
      </c>
      <c r="I50" s="5">
        <v>58</v>
      </c>
      <c r="J50" s="5">
        <v>0</v>
      </c>
      <c r="K50" s="5">
        <v>0</v>
      </c>
      <c r="L50" s="5">
        <f t="shared" si="34"/>
        <v>0</v>
      </c>
      <c r="M50" s="7">
        <v>277.29861999999997</v>
      </c>
      <c r="N50" s="7">
        <v>207.97396499999996</v>
      </c>
      <c r="O50" s="7">
        <v>57</v>
      </c>
      <c r="P50" s="7">
        <f t="shared" si="35"/>
        <v>27.407276675231927</v>
      </c>
      <c r="Q50" s="7">
        <v>23</v>
      </c>
      <c r="R50" s="7">
        <v>0</v>
      </c>
      <c r="S50" s="67">
        <v>0</v>
      </c>
      <c r="T50" s="20">
        <f t="shared" si="36"/>
        <v>0</v>
      </c>
      <c r="U50" s="25"/>
      <c r="W50" s="63"/>
      <c r="X50" s="63"/>
    </row>
    <row r="51" spans="1:24" ht="13.15" customHeight="1">
      <c r="A51" s="27">
        <v>3</v>
      </c>
      <c r="B51" s="21" t="s">
        <v>14</v>
      </c>
      <c r="C51" s="6">
        <v>1506</v>
      </c>
      <c r="D51" s="5">
        <v>740</v>
      </c>
      <c r="E51" s="5">
        <f t="shared" si="32"/>
        <v>766</v>
      </c>
      <c r="F51" s="5">
        <v>574.5</v>
      </c>
      <c r="G51" s="5">
        <v>75</v>
      </c>
      <c r="H51" s="5">
        <f t="shared" si="33"/>
        <v>13.054830287206268</v>
      </c>
      <c r="I51" s="5">
        <v>64</v>
      </c>
      <c r="J51" s="5">
        <v>7</v>
      </c>
      <c r="K51" s="5">
        <v>11</v>
      </c>
      <c r="L51" s="5">
        <f t="shared" si="34"/>
        <v>17.1875</v>
      </c>
      <c r="M51" s="7">
        <v>323.01319999999998</v>
      </c>
      <c r="N51" s="7">
        <v>242.25989999999999</v>
      </c>
      <c r="O51" s="7">
        <v>47</v>
      </c>
      <c r="P51" s="7">
        <f t="shared" si="35"/>
        <v>19.400651944461302</v>
      </c>
      <c r="Q51" s="7">
        <v>27</v>
      </c>
      <c r="R51" s="7">
        <v>5</v>
      </c>
      <c r="S51" s="67">
        <v>8</v>
      </c>
      <c r="T51" s="20">
        <f t="shared" si="36"/>
        <v>29.629629629629626</v>
      </c>
      <c r="U51" s="25"/>
      <c r="W51" s="63"/>
      <c r="X51" s="63"/>
    </row>
    <row r="52" spans="1:24" ht="13.15" customHeight="1">
      <c r="A52" s="27">
        <v>4</v>
      </c>
      <c r="B52" s="21" t="s">
        <v>46</v>
      </c>
      <c r="C52" s="6">
        <v>794</v>
      </c>
      <c r="D52" s="5">
        <v>209</v>
      </c>
      <c r="E52" s="5">
        <f t="shared" si="32"/>
        <v>585</v>
      </c>
      <c r="F52" s="5">
        <v>438.75</v>
      </c>
      <c r="G52" s="5">
        <v>39</v>
      </c>
      <c r="H52" s="5">
        <f t="shared" si="33"/>
        <v>8.8888888888888893</v>
      </c>
      <c r="I52" s="5">
        <v>49</v>
      </c>
      <c r="J52" s="5">
        <v>0</v>
      </c>
      <c r="K52" s="5">
        <v>2</v>
      </c>
      <c r="L52" s="5">
        <f t="shared" si="34"/>
        <v>4.0816326530612246</v>
      </c>
      <c r="M52" s="7">
        <v>144.80846</v>
      </c>
      <c r="N52" s="7">
        <v>108.606345</v>
      </c>
      <c r="O52" s="7">
        <v>26</v>
      </c>
      <c r="P52" s="7">
        <f t="shared" si="35"/>
        <v>23.939669454855515</v>
      </c>
      <c r="Q52" s="7">
        <v>12</v>
      </c>
      <c r="R52" s="7">
        <v>0</v>
      </c>
      <c r="S52" s="67">
        <v>1</v>
      </c>
      <c r="T52" s="20">
        <f t="shared" si="36"/>
        <v>8.3333333333333321</v>
      </c>
      <c r="U52" s="25"/>
      <c r="W52" s="63"/>
      <c r="X52" s="63"/>
    </row>
    <row r="53" spans="1:24" ht="13.15" customHeight="1">
      <c r="A53" s="27">
        <v>5</v>
      </c>
      <c r="B53" s="21" t="s">
        <v>45</v>
      </c>
      <c r="C53" s="6">
        <v>1077</v>
      </c>
      <c r="D53" s="5">
        <v>513</v>
      </c>
      <c r="E53" s="5">
        <f t="shared" si="32"/>
        <v>564</v>
      </c>
      <c r="F53" s="5">
        <v>423</v>
      </c>
      <c r="G53" s="5">
        <v>119</v>
      </c>
      <c r="H53" s="5">
        <f t="shared" si="33"/>
        <v>28.132387706855795</v>
      </c>
      <c r="I53" s="5">
        <v>47</v>
      </c>
      <c r="J53" s="5">
        <v>13</v>
      </c>
      <c r="K53" s="5">
        <v>13</v>
      </c>
      <c r="L53" s="5">
        <f t="shared" si="34"/>
        <v>27.659574468085108</v>
      </c>
      <c r="M53" s="7">
        <v>257.86307999999997</v>
      </c>
      <c r="N53" s="7">
        <v>193.39730999999998</v>
      </c>
      <c r="O53" s="7">
        <v>65</v>
      </c>
      <c r="P53" s="7">
        <f t="shared" si="35"/>
        <v>33.609567785611915</v>
      </c>
      <c r="Q53" s="7">
        <v>21</v>
      </c>
      <c r="R53" s="7">
        <v>7</v>
      </c>
      <c r="S53" s="67">
        <v>7</v>
      </c>
      <c r="T53" s="20">
        <f t="shared" si="36"/>
        <v>33.333333333333329</v>
      </c>
      <c r="U53" s="25"/>
      <c r="W53" s="63"/>
      <c r="X53" s="63"/>
    </row>
    <row r="54" spans="1:24" ht="13.15" customHeight="1">
      <c r="A54" s="27">
        <v>6</v>
      </c>
      <c r="B54" s="21" t="s">
        <v>15</v>
      </c>
      <c r="C54" s="6">
        <v>850</v>
      </c>
      <c r="D54" s="26">
        <v>342</v>
      </c>
      <c r="E54" s="5">
        <f t="shared" si="32"/>
        <v>508</v>
      </c>
      <c r="F54" s="5">
        <v>381</v>
      </c>
      <c r="G54" s="5">
        <v>62</v>
      </c>
      <c r="H54" s="5">
        <f t="shared" si="33"/>
        <v>16.27296587926509</v>
      </c>
      <c r="I54" s="5">
        <v>42</v>
      </c>
      <c r="J54" s="5">
        <v>0</v>
      </c>
      <c r="K54" s="5">
        <v>0</v>
      </c>
      <c r="L54" s="5">
        <f t="shared" si="34"/>
        <v>0</v>
      </c>
      <c r="M54" s="7">
        <v>181.76336000000001</v>
      </c>
      <c r="N54" s="7">
        <v>136.32252</v>
      </c>
      <c r="O54" s="7">
        <v>46</v>
      </c>
      <c r="P54" s="7">
        <f t="shared" si="35"/>
        <v>33.743507675767731</v>
      </c>
      <c r="Q54" s="7">
        <v>15</v>
      </c>
      <c r="R54" s="7">
        <v>0</v>
      </c>
      <c r="S54" s="67">
        <v>0</v>
      </c>
      <c r="T54" s="20">
        <f t="shared" si="36"/>
        <v>0</v>
      </c>
      <c r="U54" s="25"/>
      <c r="W54" s="63"/>
      <c r="X54" s="63"/>
    </row>
    <row r="55" spans="1:24" ht="13.15" customHeight="1" thickBot="1">
      <c r="A55" s="45">
        <v>7</v>
      </c>
      <c r="B55" s="46" t="s">
        <v>20</v>
      </c>
      <c r="C55" s="51">
        <v>211</v>
      </c>
      <c r="D55" s="41">
        <v>121</v>
      </c>
      <c r="E55" s="41">
        <f t="shared" si="32"/>
        <v>90</v>
      </c>
      <c r="F55" s="41">
        <v>67.5</v>
      </c>
      <c r="G55" s="41">
        <v>28</v>
      </c>
      <c r="H55" s="41">
        <f t="shared" si="33"/>
        <v>41.481481481481481</v>
      </c>
      <c r="I55" s="41">
        <v>8</v>
      </c>
      <c r="J55" s="41">
        <v>1</v>
      </c>
      <c r="K55" s="41">
        <v>2</v>
      </c>
      <c r="L55" s="41">
        <f t="shared" si="34"/>
        <v>25</v>
      </c>
      <c r="M55" s="47">
        <v>55.569219999999994</v>
      </c>
      <c r="N55" s="47">
        <v>41.676914999999994</v>
      </c>
      <c r="O55" s="47">
        <v>15</v>
      </c>
      <c r="P55" s="47">
        <f t="shared" si="35"/>
        <v>35.991147617332047</v>
      </c>
      <c r="Q55" s="47">
        <v>5</v>
      </c>
      <c r="R55" s="47">
        <v>0</v>
      </c>
      <c r="S55" s="68">
        <v>1</v>
      </c>
      <c r="T55" s="48">
        <f t="shared" si="36"/>
        <v>20</v>
      </c>
      <c r="U55" s="25"/>
      <c r="W55" s="63"/>
      <c r="X55" s="63"/>
    </row>
    <row r="56" spans="1:24" s="11" customFormat="1" ht="15" customHeight="1" thickBot="1">
      <c r="A56" s="49"/>
      <c r="B56" s="50" t="s">
        <v>34</v>
      </c>
      <c r="C56" s="50">
        <f t="shared" ref="C56:F56" si="37">SUM(C49:C55)</f>
        <v>6905</v>
      </c>
      <c r="D56" s="30">
        <f t="shared" si="37"/>
        <v>3101</v>
      </c>
      <c r="E56" s="30">
        <f t="shared" si="37"/>
        <v>3804</v>
      </c>
      <c r="F56" s="30">
        <f t="shared" si="37"/>
        <v>2853</v>
      </c>
      <c r="G56" s="30">
        <f>SUM(G49:G55)</f>
        <v>554</v>
      </c>
      <c r="H56" s="30">
        <f t="shared" si="33"/>
        <v>19.418156326673678</v>
      </c>
      <c r="I56" s="30">
        <f t="shared" ref="I56" si="38">SUM(I49:I55)</f>
        <v>318</v>
      </c>
      <c r="J56" s="39">
        <f>SUM(J49:J55)</f>
        <v>21</v>
      </c>
      <c r="K56" s="39">
        <f>SUM(K49:K55)</f>
        <v>29</v>
      </c>
      <c r="L56" s="36">
        <f t="shared" si="34"/>
        <v>9.1194968553459113</v>
      </c>
      <c r="M56" s="38">
        <v>1442.3360599999999</v>
      </c>
      <c r="N56" s="38">
        <f t="shared" ref="N56" si="39">M56/2</f>
        <v>721.16802999999993</v>
      </c>
      <c r="O56" s="38">
        <f>SUM(O49:O55)</f>
        <v>315</v>
      </c>
      <c r="P56" s="38">
        <f t="shared" si="35"/>
        <v>43.679140907008872</v>
      </c>
      <c r="Q56" s="38">
        <f>SUM(Q49:Q55)</f>
        <v>120</v>
      </c>
      <c r="R56" s="38">
        <f>SUM(R49:R55)</f>
        <v>12</v>
      </c>
      <c r="S56" s="69">
        <f>SUM(S49:S55)</f>
        <v>18</v>
      </c>
      <c r="T56" s="44">
        <f t="shared" si="36"/>
        <v>15</v>
      </c>
      <c r="V56" s="10"/>
      <c r="W56" s="63"/>
      <c r="X56" s="63"/>
    </row>
    <row r="57" spans="1:24" ht="21" customHeight="1" thickBot="1">
      <c r="A57" s="72" t="s">
        <v>57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4"/>
      <c r="U57" s="25"/>
      <c r="W57" s="63"/>
      <c r="X57" s="63"/>
    </row>
    <row r="58" spans="1:24">
      <c r="A58" s="31">
        <v>1</v>
      </c>
      <c r="B58" s="32" t="s">
        <v>7</v>
      </c>
      <c r="C58" s="33">
        <v>1523</v>
      </c>
      <c r="D58" s="34">
        <v>1002</v>
      </c>
      <c r="E58" s="34">
        <f t="shared" ref="E58:E63" si="40">C58-D58</f>
        <v>521</v>
      </c>
      <c r="F58" s="5">
        <v>390.75</v>
      </c>
      <c r="G58" s="34">
        <v>185</v>
      </c>
      <c r="H58" s="34">
        <f t="shared" ref="H58:H66" si="41">G58/F58*100</f>
        <v>47.3448496481126</v>
      </c>
      <c r="I58" s="34">
        <v>43</v>
      </c>
      <c r="J58" s="34">
        <v>11</v>
      </c>
      <c r="K58" s="34">
        <v>20</v>
      </c>
      <c r="L58" s="34">
        <f t="shared" ref="L58:L66" si="42">K58/I58*100</f>
        <v>46.511627906976742</v>
      </c>
      <c r="M58" s="35">
        <v>211.60101999999998</v>
      </c>
      <c r="N58" s="35">
        <v>158.70076499999999</v>
      </c>
      <c r="O58" s="35">
        <v>69</v>
      </c>
      <c r="P58" s="35">
        <f t="shared" ref="P58:P66" si="43">O58/N58*100</f>
        <v>43.478051287276401</v>
      </c>
      <c r="Q58" s="35">
        <v>18</v>
      </c>
      <c r="R58" s="35">
        <v>4</v>
      </c>
      <c r="S58" s="70">
        <v>6</v>
      </c>
      <c r="T58" s="61">
        <f t="shared" ref="T58:T66" si="44">S58/Q58*100</f>
        <v>33.333333333333329</v>
      </c>
      <c r="U58" s="25"/>
      <c r="W58" s="63"/>
      <c r="X58" s="63"/>
    </row>
    <row r="59" spans="1:24" ht="13.15" customHeight="1">
      <c r="A59" s="27">
        <v>2</v>
      </c>
      <c r="B59" s="21" t="s">
        <v>11</v>
      </c>
      <c r="C59" s="6">
        <v>412</v>
      </c>
      <c r="D59" s="5">
        <v>286</v>
      </c>
      <c r="E59" s="5">
        <f t="shared" si="40"/>
        <v>126</v>
      </c>
      <c r="F59" s="5">
        <v>94.5</v>
      </c>
      <c r="G59" s="5">
        <v>30</v>
      </c>
      <c r="H59" s="5">
        <f t="shared" si="41"/>
        <v>31.746031746031743</v>
      </c>
      <c r="I59" s="5">
        <v>11</v>
      </c>
      <c r="J59" s="5">
        <v>1</v>
      </c>
      <c r="K59" s="5">
        <v>1</v>
      </c>
      <c r="L59" s="5">
        <f t="shared" si="42"/>
        <v>9.0909090909090917</v>
      </c>
      <c r="M59" s="7">
        <v>99.641360000000006</v>
      </c>
      <c r="N59" s="7">
        <v>74.731020000000001</v>
      </c>
      <c r="O59" s="7">
        <v>10</v>
      </c>
      <c r="P59" s="7">
        <f t="shared" si="43"/>
        <v>13.381324114136273</v>
      </c>
      <c r="Q59" s="7">
        <v>8</v>
      </c>
      <c r="R59" s="7">
        <v>0</v>
      </c>
      <c r="S59" s="67">
        <v>1</v>
      </c>
      <c r="T59" s="20">
        <f t="shared" si="44"/>
        <v>12.5</v>
      </c>
      <c r="U59" s="25"/>
      <c r="W59" s="63"/>
      <c r="X59" s="63"/>
    </row>
    <row r="60" spans="1:24" ht="13.15" customHeight="1">
      <c r="A60" s="27">
        <v>3</v>
      </c>
      <c r="B60" s="21" t="s">
        <v>50</v>
      </c>
      <c r="C60" s="6">
        <v>703</v>
      </c>
      <c r="D60" s="5">
        <v>158</v>
      </c>
      <c r="E60" s="5">
        <f t="shared" si="40"/>
        <v>545</v>
      </c>
      <c r="F60" s="5">
        <v>408.75</v>
      </c>
      <c r="G60" s="5">
        <v>39</v>
      </c>
      <c r="H60" s="5">
        <f t="shared" si="41"/>
        <v>9.5412844036697244</v>
      </c>
      <c r="I60" s="5">
        <v>45</v>
      </c>
      <c r="J60" s="5">
        <v>1</v>
      </c>
      <c r="K60" s="5">
        <v>1</v>
      </c>
      <c r="L60" s="5">
        <f t="shared" si="42"/>
        <v>2.2222222222222223</v>
      </c>
      <c r="M60" s="7">
        <v>141.24983999999998</v>
      </c>
      <c r="N60" s="7">
        <v>105.93737999999999</v>
      </c>
      <c r="O60" s="7">
        <v>16</v>
      </c>
      <c r="P60" s="7">
        <f t="shared" si="43"/>
        <v>15.103261945877842</v>
      </c>
      <c r="Q60" s="7">
        <v>12</v>
      </c>
      <c r="R60" s="7">
        <v>1</v>
      </c>
      <c r="S60" s="67">
        <v>1</v>
      </c>
      <c r="T60" s="20">
        <f t="shared" si="44"/>
        <v>8.3333333333333321</v>
      </c>
      <c r="U60" s="25"/>
      <c r="W60" s="63"/>
      <c r="X60" s="63"/>
    </row>
    <row r="61" spans="1:24" ht="13.15" customHeight="1">
      <c r="A61" s="27">
        <v>4</v>
      </c>
      <c r="B61" s="21" t="s">
        <v>19</v>
      </c>
      <c r="C61" s="6">
        <v>265</v>
      </c>
      <c r="D61" s="5">
        <v>63</v>
      </c>
      <c r="E61" s="5">
        <f t="shared" si="40"/>
        <v>202</v>
      </c>
      <c r="F61" s="5">
        <v>151.5</v>
      </c>
      <c r="G61" s="5">
        <v>9</v>
      </c>
      <c r="H61" s="5">
        <f t="shared" si="41"/>
        <v>5.9405940594059405</v>
      </c>
      <c r="I61" s="5">
        <v>17</v>
      </c>
      <c r="J61" s="5">
        <v>0</v>
      </c>
      <c r="K61" s="5">
        <v>0</v>
      </c>
      <c r="L61" s="5">
        <f t="shared" si="42"/>
        <v>0</v>
      </c>
      <c r="M61" s="7">
        <v>69.803699999999992</v>
      </c>
      <c r="N61" s="7">
        <v>52.352774999999994</v>
      </c>
      <c r="O61" s="7">
        <v>6</v>
      </c>
      <c r="P61" s="7">
        <f t="shared" si="43"/>
        <v>11.46071053540142</v>
      </c>
      <c r="Q61" s="7">
        <v>6</v>
      </c>
      <c r="R61" s="7">
        <v>0</v>
      </c>
      <c r="S61" s="67">
        <v>0</v>
      </c>
      <c r="T61" s="20">
        <f t="shared" si="44"/>
        <v>0</v>
      </c>
      <c r="U61" s="25"/>
      <c r="W61" s="63"/>
      <c r="X61" s="63"/>
    </row>
    <row r="62" spans="1:24" ht="13.15" customHeight="1">
      <c r="A62" s="27">
        <v>5</v>
      </c>
      <c r="B62" s="21" t="s">
        <v>22</v>
      </c>
      <c r="C62" s="6">
        <v>371</v>
      </c>
      <c r="D62" s="5">
        <v>138</v>
      </c>
      <c r="E62" s="5">
        <f t="shared" si="40"/>
        <v>233</v>
      </c>
      <c r="F62" s="5">
        <v>174.75</v>
      </c>
      <c r="G62" s="5">
        <v>27</v>
      </c>
      <c r="H62" s="5">
        <f t="shared" si="41"/>
        <v>15.450643776824036</v>
      </c>
      <c r="I62" s="5">
        <v>19</v>
      </c>
      <c r="J62" s="5">
        <v>0</v>
      </c>
      <c r="K62" s="5">
        <v>0</v>
      </c>
      <c r="L62" s="5">
        <f t="shared" si="42"/>
        <v>0</v>
      </c>
      <c r="M62" s="7">
        <v>74.731020000000001</v>
      </c>
      <c r="N62" s="7">
        <v>56.048265000000001</v>
      </c>
      <c r="O62" s="7">
        <v>16</v>
      </c>
      <c r="P62" s="7">
        <f t="shared" si="43"/>
        <v>28.54682477682405</v>
      </c>
      <c r="Q62" s="7">
        <v>6</v>
      </c>
      <c r="R62" s="7">
        <v>0</v>
      </c>
      <c r="S62" s="67">
        <v>0</v>
      </c>
      <c r="T62" s="20">
        <f t="shared" si="44"/>
        <v>0</v>
      </c>
      <c r="U62" s="25"/>
      <c r="W62" s="63"/>
      <c r="X62" s="63"/>
    </row>
    <row r="63" spans="1:24" ht="13.15" customHeight="1">
      <c r="A63" s="27">
        <v>6</v>
      </c>
      <c r="B63" s="21" t="s">
        <v>25</v>
      </c>
      <c r="C63" s="6">
        <v>481</v>
      </c>
      <c r="D63" s="5">
        <v>117</v>
      </c>
      <c r="E63" s="5">
        <f t="shared" si="40"/>
        <v>364</v>
      </c>
      <c r="F63" s="5">
        <v>273</v>
      </c>
      <c r="G63" s="5">
        <v>15</v>
      </c>
      <c r="H63" s="5">
        <f t="shared" si="41"/>
        <v>5.4945054945054945</v>
      </c>
      <c r="I63" s="5">
        <v>30</v>
      </c>
      <c r="J63" s="5">
        <v>0</v>
      </c>
      <c r="K63" s="5">
        <v>0</v>
      </c>
      <c r="L63" s="5">
        <f t="shared" si="42"/>
        <v>0</v>
      </c>
      <c r="M63" s="7">
        <v>91.429159999999996</v>
      </c>
      <c r="N63" s="7">
        <v>68.57186999999999</v>
      </c>
      <c r="O63" s="7">
        <v>5</v>
      </c>
      <c r="P63" s="7">
        <f t="shared" si="43"/>
        <v>7.2916197268646759</v>
      </c>
      <c r="Q63" s="7">
        <v>8</v>
      </c>
      <c r="R63" s="7">
        <v>0</v>
      </c>
      <c r="S63" s="67">
        <v>0</v>
      </c>
      <c r="T63" s="20">
        <f t="shared" si="44"/>
        <v>0</v>
      </c>
      <c r="U63" s="25"/>
      <c r="W63" s="63"/>
      <c r="X63" s="63"/>
    </row>
    <row r="64" spans="1:24" ht="13.15" customHeight="1">
      <c r="A64" s="27">
        <v>7</v>
      </c>
      <c r="B64" s="21" t="s">
        <v>27</v>
      </c>
      <c r="C64" s="6">
        <v>504</v>
      </c>
      <c r="D64" s="5">
        <v>350</v>
      </c>
      <c r="E64" s="5">
        <f>C64-D64</f>
        <v>154</v>
      </c>
      <c r="F64" s="5">
        <v>115.5</v>
      </c>
      <c r="G64" s="5">
        <v>66</v>
      </c>
      <c r="H64" s="5">
        <f t="shared" si="41"/>
        <v>57.142857142857139</v>
      </c>
      <c r="I64" s="5">
        <v>13</v>
      </c>
      <c r="J64" s="5">
        <v>0</v>
      </c>
      <c r="K64" s="5">
        <v>2</v>
      </c>
      <c r="L64" s="5">
        <f t="shared" si="42"/>
        <v>15.384615384615385</v>
      </c>
      <c r="M64" s="7">
        <v>91.429159999999996</v>
      </c>
      <c r="N64" s="7">
        <v>68.57186999999999</v>
      </c>
      <c r="O64" s="7">
        <v>14</v>
      </c>
      <c r="P64" s="7">
        <f t="shared" si="43"/>
        <v>20.416535235221094</v>
      </c>
      <c r="Q64" s="7">
        <v>8</v>
      </c>
      <c r="R64" s="7">
        <v>0</v>
      </c>
      <c r="S64" s="67">
        <v>0</v>
      </c>
      <c r="T64" s="20">
        <f t="shared" si="44"/>
        <v>0</v>
      </c>
      <c r="U64" s="25"/>
      <c r="W64" s="63"/>
      <c r="X64" s="63"/>
    </row>
    <row r="65" spans="1:24" s="11" customFormat="1" ht="15" customHeight="1" thickBot="1">
      <c r="A65" s="45"/>
      <c r="B65" s="54" t="s">
        <v>34</v>
      </c>
      <c r="C65" s="37">
        <f t="shared" ref="C65:E65" si="45">SUM(C58:C64)</f>
        <v>4259</v>
      </c>
      <c r="D65" s="37">
        <f t="shared" si="45"/>
        <v>2114</v>
      </c>
      <c r="E65" s="37">
        <f t="shared" si="45"/>
        <v>2145</v>
      </c>
      <c r="F65" s="42">
        <f t="shared" ref="F65" si="46">E65/2</f>
        <v>1072.5</v>
      </c>
      <c r="G65" s="37">
        <f>SUM(G58:G64)</f>
        <v>371</v>
      </c>
      <c r="H65" s="42">
        <f t="shared" si="41"/>
        <v>34.592074592074589</v>
      </c>
      <c r="I65" s="37">
        <f t="shared" ref="I65" si="47">SUM(I58:I64)</f>
        <v>178</v>
      </c>
      <c r="J65" s="42">
        <f>SUM(J58:J64)</f>
        <v>13</v>
      </c>
      <c r="K65" s="42">
        <f>SUM(K58:K64)</f>
        <v>24</v>
      </c>
      <c r="L65" s="42">
        <f t="shared" si="42"/>
        <v>13.48314606741573</v>
      </c>
      <c r="M65" s="37">
        <v>779.88526000000002</v>
      </c>
      <c r="N65" s="37">
        <f t="shared" ref="N65:N66" si="48">M65/2</f>
        <v>389.94263000000001</v>
      </c>
      <c r="O65" s="37">
        <f>SUM(O58:O64)</f>
        <v>136</v>
      </c>
      <c r="P65" s="37">
        <f t="shared" si="43"/>
        <v>34.876925356942891</v>
      </c>
      <c r="Q65" s="37">
        <f>SUM(Q58:Q64)</f>
        <v>66</v>
      </c>
      <c r="R65" s="37">
        <f>SUM(R58:R64)</f>
        <v>5</v>
      </c>
      <c r="S65" s="71">
        <f>SUM(S58:S64)</f>
        <v>8</v>
      </c>
      <c r="T65" s="56">
        <f t="shared" si="44"/>
        <v>12.121212121212121</v>
      </c>
      <c r="V65" s="10"/>
      <c r="W65" s="62"/>
      <c r="X65" s="62"/>
    </row>
    <row r="66" spans="1:24" s="9" customFormat="1" ht="15.75" customHeight="1" thickBot="1">
      <c r="A66" s="52"/>
      <c r="B66" s="53" t="s">
        <v>39</v>
      </c>
      <c r="C66" s="38">
        <f>C16+C25+C34+C47+C56+C65</f>
        <v>30926</v>
      </c>
      <c r="D66" s="38">
        <f>D16+D25+D34+D47+D56+D65</f>
        <v>15680</v>
      </c>
      <c r="E66" s="38">
        <f>E16+E25+E34+E47+E56+E65</f>
        <v>15246</v>
      </c>
      <c r="F66" s="38">
        <f>F16+F25+F34+F47+F56+F65</f>
        <v>10897.75</v>
      </c>
      <c r="G66" s="38">
        <f>G16+G25+G34+G47+G56+G65</f>
        <v>2697</v>
      </c>
      <c r="H66" s="30">
        <f t="shared" si="41"/>
        <v>24.748227845197405</v>
      </c>
      <c r="I66" s="38">
        <f t="shared" ref="I66:K66" si="49">I16+I25+I34+I47+I56+I65</f>
        <v>1274</v>
      </c>
      <c r="J66" s="38">
        <f t="shared" si="49"/>
        <v>85</v>
      </c>
      <c r="K66" s="38">
        <f t="shared" si="49"/>
        <v>145</v>
      </c>
      <c r="L66" s="30">
        <f t="shared" si="42"/>
        <v>11.381475667189953</v>
      </c>
      <c r="M66" s="38">
        <v>5389.6668599999994</v>
      </c>
      <c r="N66" s="38">
        <f t="shared" si="48"/>
        <v>2694.8334299999997</v>
      </c>
      <c r="O66" s="38">
        <f t="shared" ref="O66:S66" si="50">O16+O25+O34+O47+O56+O65</f>
        <v>1242</v>
      </c>
      <c r="P66" s="38">
        <f t="shared" si="43"/>
        <v>46.08819180337985</v>
      </c>
      <c r="Q66" s="38">
        <f t="shared" si="50"/>
        <v>450</v>
      </c>
      <c r="R66" s="38">
        <f t="shared" si="50"/>
        <v>40</v>
      </c>
      <c r="S66" s="38">
        <f t="shared" si="50"/>
        <v>67</v>
      </c>
      <c r="T66" s="44">
        <f t="shared" si="44"/>
        <v>14.888888888888888</v>
      </c>
      <c r="V66" s="10"/>
      <c r="W66" s="62"/>
      <c r="X66" s="62"/>
    </row>
    <row r="67" spans="1:24">
      <c r="B67" s="23"/>
      <c r="C67" s="22"/>
      <c r="D67" s="15"/>
      <c r="E67" s="15"/>
      <c r="F67" s="15"/>
      <c r="G67" s="15"/>
      <c r="H67" s="15"/>
      <c r="I67" s="15"/>
      <c r="J67" s="15"/>
      <c r="K67" s="15"/>
      <c r="L67" s="15"/>
      <c r="M67" s="8"/>
      <c r="N67" s="8"/>
      <c r="O67" s="8"/>
      <c r="P67" s="8"/>
      <c r="Q67" s="8"/>
      <c r="R67" s="8"/>
      <c r="S67" s="8"/>
      <c r="T67" s="8"/>
    </row>
    <row r="68" spans="1:24">
      <c r="B68" s="2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8"/>
      <c r="N68" s="8"/>
      <c r="O68" s="8"/>
      <c r="P68" s="8"/>
      <c r="Q68" s="8"/>
      <c r="R68" s="8"/>
      <c r="S68" s="8"/>
      <c r="T68" s="8"/>
    </row>
    <row r="69" spans="1:24"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8"/>
      <c r="N69" s="8"/>
      <c r="O69" s="8"/>
      <c r="P69" s="8"/>
      <c r="Q69" s="8"/>
      <c r="R69" s="8"/>
      <c r="S69" s="8"/>
      <c r="T69" s="8"/>
    </row>
  </sheetData>
  <mergeCells count="33">
    <mergeCell ref="A8:T8"/>
    <mergeCell ref="B2:T2"/>
    <mergeCell ref="B3:T3"/>
    <mergeCell ref="B4:T4"/>
    <mergeCell ref="A5:A7"/>
    <mergeCell ref="B5:B7"/>
    <mergeCell ref="C5:L5"/>
    <mergeCell ref="M5:T5"/>
    <mergeCell ref="C6:C7"/>
    <mergeCell ref="D6:D7"/>
    <mergeCell ref="E6:E7"/>
    <mergeCell ref="F6:H6"/>
    <mergeCell ref="I6:L6"/>
    <mergeCell ref="M6:M7"/>
    <mergeCell ref="N6:P6"/>
    <mergeCell ref="Q6:T6"/>
    <mergeCell ref="A17:T17"/>
    <mergeCell ref="A26:T26"/>
    <mergeCell ref="A36:A38"/>
    <mergeCell ref="B36:B38"/>
    <mergeCell ref="C36:L36"/>
    <mergeCell ref="M36:T36"/>
    <mergeCell ref="C37:C38"/>
    <mergeCell ref="D37:D38"/>
    <mergeCell ref="E37:E38"/>
    <mergeCell ref="F37:H37"/>
    <mergeCell ref="A57:T57"/>
    <mergeCell ref="I37:L37"/>
    <mergeCell ref="M37:M38"/>
    <mergeCell ref="N37:P37"/>
    <mergeCell ref="Q37:T37"/>
    <mergeCell ref="A39:T39"/>
    <mergeCell ref="A48:T48"/>
  </mergeCells>
  <printOptions horizontalCentered="1"/>
  <pageMargins left="0.43307086614173229" right="0.43307086614173229" top="0.35433070866141736" bottom="0.35433070866141736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31.10.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Адиль</dc:creator>
  <cp:lastModifiedBy>Адиль</cp:lastModifiedBy>
  <cp:lastPrinted>2016-10-30T08:18:29Z</cp:lastPrinted>
  <dcterms:created xsi:type="dcterms:W3CDTF">2013-05-15T09:52:00Z</dcterms:created>
  <dcterms:modified xsi:type="dcterms:W3CDTF">2016-10-31T05:20:13Z</dcterms:modified>
</cp:coreProperties>
</file>