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24519"/>
</workbook>
</file>

<file path=xl/calcChain.xml><?xml version="1.0" encoding="utf-8"?>
<calcChain xmlns="http://schemas.openxmlformats.org/spreadsheetml/2006/main">
  <c r="N16" i="5"/>
  <c r="N39"/>
  <c r="O39" s="1"/>
  <c r="P39" s="1"/>
  <c r="M39"/>
  <c r="Q33"/>
  <c r="P32"/>
  <c r="P29"/>
  <c r="O29"/>
  <c r="N29"/>
  <c r="P28"/>
  <c r="Q25"/>
  <c r="O24"/>
  <c r="P24" s="1"/>
  <c r="N24"/>
  <c r="Q21"/>
  <c r="M21"/>
  <c r="N20"/>
  <c r="O20" s="1"/>
  <c r="P20" s="1"/>
  <c r="M17"/>
  <c r="Q17" s="1"/>
  <c r="N13"/>
  <c r="M13"/>
  <c r="O12"/>
  <c r="N18" i="4"/>
  <c r="N17"/>
  <c r="O17" s="1"/>
  <c r="Q40" i="3"/>
  <c r="Q34"/>
  <c r="Q30"/>
  <c r="Q26"/>
  <c r="Q22"/>
  <c r="Q18"/>
  <c r="Q14"/>
  <c r="Q37" i="4"/>
  <c r="Q33"/>
  <c r="Q29"/>
  <c r="Q25"/>
  <c r="Q21"/>
  <c r="Q13"/>
  <c r="Q12"/>
  <c r="Q52"/>
  <c r="Q50"/>
  <c r="Q52" i="3"/>
  <c r="Q47" i="4"/>
  <c r="Q45"/>
  <c r="Q43"/>
  <c r="Q41"/>
  <c r="M41"/>
  <c r="L41"/>
  <c r="K41"/>
  <c r="I41"/>
  <c r="H41"/>
  <c r="G41"/>
  <c r="F41"/>
  <c r="E41"/>
  <c r="D41"/>
  <c r="C41"/>
  <c r="M38"/>
  <c r="L38"/>
  <c r="Q38" s="1"/>
  <c r="K38"/>
  <c r="I38"/>
  <c r="H38"/>
  <c r="G38"/>
  <c r="F38"/>
  <c r="E38"/>
  <c r="D38"/>
  <c r="C38"/>
  <c r="P33"/>
  <c r="P30"/>
  <c r="P29"/>
  <c r="P26"/>
  <c r="P25"/>
  <c r="P22"/>
  <c r="P21"/>
  <c r="Q34"/>
  <c r="Q30"/>
  <c r="Q26"/>
  <c r="Q22"/>
  <c r="Q14"/>
  <c r="P14"/>
  <c r="Q50" i="3"/>
  <c r="Q47"/>
  <c r="Q45"/>
  <c r="Q43"/>
  <c r="M41"/>
  <c r="L41"/>
  <c r="Q41" s="1"/>
  <c r="K41"/>
  <c r="I41"/>
  <c r="H41"/>
  <c r="G41"/>
  <c r="F41"/>
  <c r="E41"/>
  <c r="D41"/>
  <c r="C41"/>
  <c r="M38"/>
  <c r="L38"/>
  <c r="Q38" s="1"/>
  <c r="K38"/>
  <c r="I38"/>
  <c r="H38"/>
  <c r="G38"/>
  <c r="F38"/>
  <c r="E38"/>
  <c r="D38"/>
  <c r="C38"/>
  <c r="Q37"/>
  <c r="P22"/>
  <c r="O22"/>
  <c r="P27"/>
  <c r="P26"/>
  <c r="P19"/>
  <c r="O19"/>
  <c r="N19"/>
  <c r="Q15"/>
  <c r="Q12"/>
  <c r="P15"/>
  <c r="E15"/>
  <c r="D15"/>
  <c r="M33" i="4"/>
  <c r="M25"/>
  <c r="M34"/>
  <c r="N33" s="1"/>
  <c r="N34" s="1"/>
  <c r="L34"/>
  <c r="K34"/>
  <c r="J34"/>
  <c r="L30"/>
  <c r="M29" s="1"/>
  <c r="M30" s="1"/>
  <c r="N29" s="1"/>
  <c r="N30" s="1"/>
  <c r="K30"/>
  <c r="J30"/>
  <c r="I30"/>
  <c r="M26"/>
  <c r="L26"/>
  <c r="K26"/>
  <c r="L22"/>
  <c r="M21" s="1"/>
  <c r="M22" s="1"/>
  <c r="N21" s="1"/>
  <c r="N22" s="1"/>
  <c r="K22"/>
  <c r="L18"/>
  <c r="K18"/>
  <c r="L14"/>
  <c r="M13" s="1"/>
  <c r="M14" s="1"/>
  <c r="N13" s="1"/>
  <c r="N14" s="1"/>
  <c r="K14"/>
  <c r="M35" i="3"/>
  <c r="N35" s="1"/>
  <c r="L35"/>
  <c r="K35"/>
  <c r="J35"/>
  <c r="M31"/>
  <c r="N31" s="1"/>
  <c r="O31" s="1"/>
  <c r="L31"/>
  <c r="K31"/>
  <c r="J31"/>
  <c r="I31"/>
  <c r="M27"/>
  <c r="L27"/>
  <c r="Q27" s="1"/>
  <c r="K27"/>
  <c r="K23"/>
  <c r="L23"/>
  <c r="M23"/>
  <c r="M19"/>
  <c r="N26"/>
  <c r="N27" s="1"/>
  <c r="O26" s="1"/>
  <c r="O27" s="1"/>
  <c r="N22"/>
  <c r="N23" s="1"/>
  <c r="O23" s="1"/>
  <c r="L19"/>
  <c r="Q19" s="1"/>
  <c r="K19"/>
  <c r="J41" i="2"/>
  <c r="I41"/>
  <c r="H41"/>
  <c r="G41"/>
  <c r="F41"/>
  <c r="E41"/>
  <c r="D41"/>
  <c r="C41"/>
  <c r="J44"/>
  <c r="I44"/>
  <c r="H44"/>
  <c r="G44"/>
  <c r="F44"/>
  <c r="E44"/>
  <c r="D44"/>
  <c r="C41" i="1"/>
  <c r="K44"/>
  <c r="J44"/>
  <c r="I44"/>
  <c r="H44"/>
  <c r="G44"/>
  <c r="F44"/>
  <c r="E44"/>
  <c r="D44"/>
  <c r="C44"/>
  <c r="K41"/>
  <c r="J41"/>
  <c r="I41"/>
  <c r="H41"/>
  <c r="G41"/>
  <c r="F41"/>
  <c r="E41"/>
  <c r="D41"/>
  <c r="O13" i="5" l="1"/>
  <c r="O18" i="4"/>
  <c r="P17" s="1"/>
  <c r="N25"/>
  <c r="N26" s="1"/>
  <c r="O25" s="1"/>
  <c r="O26" s="1"/>
  <c r="P23" i="3"/>
  <c r="Q23" s="1"/>
  <c r="F15"/>
  <c r="O13" i="4"/>
  <c r="O14" s="1"/>
  <c r="O33"/>
  <c r="O21"/>
  <c r="O22" s="1"/>
  <c r="O29"/>
  <c r="O30" s="1"/>
  <c r="P12" i="5" l="1"/>
  <c r="P13" s="1"/>
  <c r="Q13" s="1"/>
  <c r="P18" i="4"/>
  <c r="Q18" s="1"/>
  <c r="Q17"/>
  <c r="P31" i="3"/>
  <c r="Q31" s="1"/>
  <c r="P34"/>
  <c r="G15"/>
  <c r="P13" i="4"/>
  <c r="Q35" i="3" l="1"/>
  <c r="H15"/>
  <c r="I15" l="1"/>
  <c r="J15" l="1"/>
  <c r="K15" l="1"/>
  <c r="L15" l="1"/>
  <c r="M15" l="1"/>
  <c r="N14" s="1"/>
  <c r="N15" l="1"/>
  <c r="O14" s="1"/>
  <c r="O15" l="1"/>
  <c r="P14" s="1"/>
</calcChain>
</file>

<file path=xl/sharedStrings.xml><?xml version="1.0" encoding="utf-8"?>
<sst xmlns="http://schemas.openxmlformats.org/spreadsheetml/2006/main" count="406" uniqueCount="94">
  <si>
    <t xml:space="preserve">                                                                               </t>
  </si>
  <si>
    <t>приложение № 1 а</t>
  </si>
  <si>
    <t>к справке о прогнозе социально-</t>
  </si>
  <si>
    <t>экономического развития на 2014 год</t>
  </si>
  <si>
    <t>и плановый период 2015 и 2016 годов</t>
  </si>
  <si>
    <t xml:space="preserve">                      социально-экономического развития МО "Хасавюртовский район" на 2014 год</t>
  </si>
  <si>
    <t xml:space="preserve">                                                                         Основные показатели прогноза</t>
  </si>
  <si>
    <t>Вариант 2</t>
  </si>
  <si>
    <t>единица</t>
  </si>
  <si>
    <t>измерения</t>
  </si>
  <si>
    <t>оценка</t>
  </si>
  <si>
    <t xml:space="preserve">          прогноз</t>
  </si>
  <si>
    <t>2016 к</t>
  </si>
  <si>
    <t>2012 в %</t>
  </si>
  <si>
    <t>тыс. человек</t>
  </si>
  <si>
    <t>% к пред.году</t>
  </si>
  <si>
    <t>млн.руб.</t>
  </si>
  <si>
    <t xml:space="preserve">        индекс-дефлятор </t>
  </si>
  <si>
    <t xml:space="preserve">        темп роста</t>
  </si>
  <si>
    <t>Объем работ, выполненных по виду деятельности "Строительство"</t>
  </si>
  <si>
    <t>Оборот розничной торговли</t>
  </si>
  <si>
    <t xml:space="preserve"> Объем платных услуг населению</t>
  </si>
  <si>
    <t xml:space="preserve">        индекс-дефлятор</t>
  </si>
  <si>
    <t>млн. руб.</t>
  </si>
  <si>
    <t xml:space="preserve">          темп роста</t>
  </si>
  <si>
    <t>руб.</t>
  </si>
  <si>
    <t>Реальная заработная плата</t>
  </si>
  <si>
    <t>руб./мес.</t>
  </si>
  <si>
    <t xml:space="preserve"> %</t>
  </si>
  <si>
    <t>%</t>
  </si>
  <si>
    <r>
      <t xml:space="preserve">Численность постоянного населения                </t>
    </r>
    <r>
      <rPr>
        <sz val="10"/>
        <rFont val="Times New Roman Cyr"/>
        <family val="1"/>
        <charset val="204"/>
      </rPr>
      <t xml:space="preserve">(среднегодовая) </t>
    </r>
    <r>
      <rPr>
        <vertAlign val="superscript"/>
        <sz val="10"/>
        <rFont val="Times New Roman Cyr"/>
        <charset val="204"/>
      </rPr>
      <t xml:space="preserve">1 </t>
    </r>
    <r>
      <rPr>
        <sz val="10"/>
        <rFont val="Times New Roman Cyr"/>
        <family val="1"/>
        <charset val="204"/>
      </rPr>
      <t xml:space="preserve">               </t>
    </r>
    <r>
      <rPr>
        <b/>
        <sz val="10"/>
        <rFont val="Times New Roman Cyr"/>
        <family val="1"/>
        <charset val="204"/>
      </rPr>
      <t xml:space="preserve">                            </t>
    </r>
  </si>
  <si>
    <r>
      <t xml:space="preserve">Объем отгруженной продукции </t>
    </r>
    <r>
      <rPr>
        <sz val="10"/>
        <rFont val="Times New Roman Cyr"/>
        <charset val="204"/>
      </rPr>
      <t>(работ, услуг)</t>
    </r>
  </si>
  <si>
    <r>
      <t>Продукция сельского хозяйства</t>
    </r>
    <r>
      <rPr>
        <sz val="10"/>
        <rFont val="Times New Roman Cyr"/>
        <family val="1"/>
        <charset val="204"/>
      </rPr>
      <t xml:space="preserve">                       во всех категориях хозяйств</t>
    </r>
  </si>
  <si>
    <r>
      <t xml:space="preserve">Инвестиции в основной капитал </t>
    </r>
    <r>
      <rPr>
        <sz val="10"/>
        <rFont val="Times New Roman Cyr"/>
        <family val="1"/>
        <charset val="204"/>
      </rPr>
      <t xml:space="preserve">за счет всех источников финансирования </t>
    </r>
  </si>
  <si>
    <r>
      <t xml:space="preserve">Прибыль </t>
    </r>
    <r>
      <rPr>
        <sz val="10"/>
        <rFont val="Times New Roman Cyr"/>
        <charset val="204"/>
      </rPr>
      <t xml:space="preserve">по всем видам деятельности (сальдо) </t>
    </r>
  </si>
  <si>
    <r>
      <t xml:space="preserve">Фонд заработной платы </t>
    </r>
    <r>
      <rPr>
        <sz val="10"/>
        <rFont val="Times New Roman Cyr"/>
        <charset val="204"/>
      </rPr>
      <t>работников (ФЗП)</t>
    </r>
  </si>
  <si>
    <r>
      <t xml:space="preserve">Среднемесячная номинальная начисленная заработная плата </t>
    </r>
    <r>
      <rPr>
        <sz val="10"/>
        <rFont val="Times New Roman Cyr"/>
        <charset val="204"/>
      </rPr>
      <t>одного работника</t>
    </r>
  </si>
  <si>
    <r>
      <t xml:space="preserve">Реальные располагаемые денежные доходы </t>
    </r>
    <r>
      <rPr>
        <sz val="10"/>
        <rFont val="Times New Roman Cyr"/>
        <family val="1"/>
        <charset val="204"/>
      </rPr>
      <t>населения</t>
    </r>
  </si>
  <si>
    <r>
      <t xml:space="preserve">Прожиточный минимум </t>
    </r>
    <r>
      <rPr>
        <sz val="10"/>
        <rFont val="Times New Roman Cyr"/>
        <charset val="204"/>
      </rPr>
      <t>на</t>
    </r>
    <r>
      <rPr>
        <sz val="10"/>
        <rFont val="Times New Roman Cyr"/>
        <family val="1"/>
        <charset val="204"/>
      </rPr>
      <t xml:space="preserve"> душу населения в среднем  </t>
    </r>
  </si>
  <si>
    <r>
      <t>Численность населения с денежными доходами ниже величины прожиточного минимума</t>
    </r>
    <r>
      <rPr>
        <sz val="1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в % к общей численности населения</t>
    </r>
  </si>
  <si>
    <r>
      <t>Численность занятых в экономике</t>
    </r>
    <r>
      <rPr>
        <sz val="10"/>
        <rFont val="Times New Roman Cyr"/>
        <charset val="204"/>
      </rPr>
      <t xml:space="preserve"> (среднегодовая) в методологии БТР</t>
    </r>
  </si>
  <si>
    <r>
      <t xml:space="preserve">Численность зарегистрированных безработных </t>
    </r>
    <r>
      <rPr>
        <sz val="10"/>
        <rFont val="Times New Roman Cyr"/>
        <charset val="204"/>
      </rPr>
      <t>(на конец года)</t>
    </r>
  </si>
  <si>
    <r>
      <t xml:space="preserve">Уровень безработицы </t>
    </r>
    <r>
      <rPr>
        <sz val="10"/>
        <rFont val="Times New Roman Cyr"/>
        <family val="1"/>
        <charset val="204"/>
      </rPr>
      <t>к экономически активному населению:</t>
    </r>
  </si>
  <si>
    <r>
      <t xml:space="preserve">       </t>
    </r>
    <r>
      <rPr>
        <b/>
        <sz val="10"/>
        <rFont val="Times New Roman Cyr"/>
        <charset val="204"/>
      </rPr>
      <t xml:space="preserve"> общей</t>
    </r>
    <r>
      <rPr>
        <sz val="10"/>
        <rFont val="Times New Roman Cyr"/>
        <family val="1"/>
        <charset val="204"/>
      </rPr>
      <t xml:space="preserve"> (по методологии МОТ)</t>
    </r>
  </si>
  <si>
    <r>
      <t xml:space="preserve">      </t>
    </r>
    <r>
      <rPr>
        <b/>
        <sz val="10"/>
        <rFont val="Times New Roman Cyr"/>
        <charset val="204"/>
      </rPr>
      <t xml:space="preserve">  зарегистрированной </t>
    </r>
  </si>
  <si>
    <t>тыс. чел</t>
  </si>
  <si>
    <r>
      <t xml:space="preserve">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Макроэкономические показатели</t>
    </r>
  </si>
  <si>
    <t xml:space="preserve">        индекс промыш.произв.</t>
  </si>
  <si>
    <t xml:space="preserve"> </t>
  </si>
  <si>
    <r>
      <t xml:space="preserve">Общая численность безработных </t>
    </r>
    <r>
      <rPr>
        <sz val="10"/>
        <rFont val="Times New Roman Cyr"/>
        <charset val="204"/>
      </rPr>
      <t>(по методологии МОТ) в среднем за год</t>
    </r>
  </si>
  <si>
    <t xml:space="preserve">                                                          годы</t>
  </si>
  <si>
    <t>2017 к</t>
  </si>
  <si>
    <t>2013 в %</t>
  </si>
  <si>
    <t xml:space="preserve">                                                                и плановый период 2015 и 2017 годов</t>
  </si>
  <si>
    <t>и плановый период 2015 и 2017 годов</t>
  </si>
  <si>
    <t xml:space="preserve">                                                                и плановый период 2015 и 2016 годов</t>
  </si>
  <si>
    <t xml:space="preserve">                      социально-экономического развития МО "Хасавюртовский район" на 2017 год</t>
  </si>
  <si>
    <t xml:space="preserve">                                                                и плановый период 2018 и 2019 годов</t>
  </si>
  <si>
    <t>экономического развития на 2017 год</t>
  </si>
  <si>
    <t>и плановый период 2017 и 2019 годов</t>
  </si>
  <si>
    <t>2019 к</t>
  </si>
  <si>
    <t>2015 в %</t>
  </si>
  <si>
    <t>приложение № 5</t>
  </si>
  <si>
    <t>Вариант 1</t>
  </si>
  <si>
    <r>
      <t xml:space="preserve">Численность постоянного населения                </t>
    </r>
    <r>
      <rPr>
        <sz val="9"/>
        <rFont val="Times New Roman Cyr"/>
        <family val="1"/>
        <charset val="204"/>
      </rPr>
      <t xml:space="preserve">(среднегодовая) </t>
    </r>
    <r>
      <rPr>
        <vertAlign val="superscript"/>
        <sz val="9"/>
        <rFont val="Times New Roman Cyr"/>
        <charset val="204"/>
      </rPr>
      <t xml:space="preserve">1 </t>
    </r>
    <r>
      <rPr>
        <sz val="9"/>
        <rFont val="Times New Roman Cyr"/>
        <family val="1"/>
        <charset val="204"/>
      </rPr>
      <t xml:space="preserve">               </t>
    </r>
    <r>
      <rPr>
        <b/>
        <sz val="9"/>
        <rFont val="Times New Roman Cyr"/>
        <family val="1"/>
        <charset val="204"/>
      </rPr>
      <t xml:space="preserve">                            </t>
    </r>
  </si>
  <si>
    <r>
      <t xml:space="preserve">Объем отгруженной продукции </t>
    </r>
    <r>
      <rPr>
        <sz val="9"/>
        <rFont val="Times New Roman Cyr"/>
        <charset val="204"/>
      </rPr>
      <t>(работ, услуг)</t>
    </r>
  </si>
  <si>
    <r>
      <t>Продукция сельского хозяйства</t>
    </r>
    <r>
      <rPr>
        <sz val="9"/>
        <rFont val="Times New Roman Cyr"/>
        <family val="1"/>
        <charset val="204"/>
      </rPr>
      <t xml:space="preserve">                       во всех категориях хозяйств</t>
    </r>
  </si>
  <si>
    <r>
      <t xml:space="preserve">Инвестиции в основной капитал </t>
    </r>
    <r>
      <rPr>
        <sz val="9"/>
        <rFont val="Times New Roman Cyr"/>
        <family val="1"/>
        <charset val="204"/>
      </rPr>
      <t xml:space="preserve">за счет всех источников финансирования </t>
    </r>
  </si>
  <si>
    <r>
      <t xml:space="preserve">Фонд заработной платы </t>
    </r>
    <r>
      <rPr>
        <sz val="9"/>
        <rFont val="Times New Roman Cyr"/>
        <charset val="204"/>
      </rPr>
      <t>работников (ФЗП)</t>
    </r>
  </si>
  <si>
    <r>
      <t xml:space="preserve">Среднемесячная номинальная начисленная заработная плата </t>
    </r>
    <r>
      <rPr>
        <sz val="9"/>
        <rFont val="Times New Roman Cyr"/>
        <charset val="204"/>
      </rPr>
      <t>одного работника</t>
    </r>
  </si>
  <si>
    <r>
      <t>Численность занятых в экономике</t>
    </r>
    <r>
      <rPr>
        <sz val="9"/>
        <rFont val="Times New Roman Cyr"/>
        <charset val="204"/>
      </rPr>
      <t xml:space="preserve"> (среднегодовая) в методологии БТР</t>
    </r>
  </si>
  <si>
    <r>
      <t xml:space="preserve">Общая численность безработных </t>
    </r>
    <r>
      <rPr>
        <sz val="9"/>
        <rFont val="Times New Roman Cyr"/>
        <charset val="204"/>
      </rPr>
      <t>(по методологии МОТ) в среднем за год</t>
    </r>
  </si>
  <si>
    <r>
      <t xml:space="preserve">Численность зарегистрированных безработных </t>
    </r>
    <r>
      <rPr>
        <sz val="9"/>
        <rFont val="Times New Roman Cyr"/>
        <charset val="204"/>
      </rPr>
      <t>(на конец года)</t>
    </r>
  </si>
  <si>
    <r>
      <t xml:space="preserve">Уровень безработицы </t>
    </r>
    <r>
      <rPr>
        <sz val="9"/>
        <rFont val="Times New Roman Cyr"/>
        <family val="1"/>
        <charset val="204"/>
      </rPr>
      <t>к экономически активному населению:</t>
    </r>
  </si>
  <si>
    <r>
      <t xml:space="preserve">       </t>
    </r>
    <r>
      <rPr>
        <b/>
        <sz val="9"/>
        <rFont val="Times New Roman Cyr"/>
        <charset val="204"/>
      </rPr>
      <t xml:space="preserve"> общей</t>
    </r>
    <r>
      <rPr>
        <sz val="9"/>
        <rFont val="Times New Roman Cyr"/>
        <family val="1"/>
        <charset val="204"/>
      </rPr>
      <t xml:space="preserve"> (по методологии МОТ)</t>
    </r>
  </si>
  <si>
    <t xml:space="preserve">темп роста  в % к пред.году </t>
  </si>
  <si>
    <t xml:space="preserve">пром.производство за 2017 год  </t>
  </si>
  <si>
    <t>41,6 (объем произв.) * 102,6 (инд-дефлятор на 2017 г.) = 42,68</t>
  </si>
  <si>
    <t>42,68/41,6=102,6 % темп роста</t>
  </si>
  <si>
    <t>41,6*102,6 (ин.дефл.)*102,6 (темп роста) = 43,79 млн.руб. объем на 2017 год</t>
  </si>
  <si>
    <t>приложение № 5-а</t>
  </si>
  <si>
    <t>индекс промыш.произв.</t>
  </si>
  <si>
    <t xml:space="preserve">индекс-дефлятор </t>
  </si>
  <si>
    <t>Начальник управления экономики                                                      А.Казаков</t>
  </si>
  <si>
    <t>2020 к</t>
  </si>
  <si>
    <t>2016 в %</t>
  </si>
  <si>
    <t>к справке о прогнозе социально-экономического развития</t>
  </si>
  <si>
    <t xml:space="preserve">                                                             </t>
  </si>
  <si>
    <t xml:space="preserve">       на 2018 год и плановый период 2019 и 2020 годов</t>
  </si>
  <si>
    <t xml:space="preserve">                                                                         Основные показатели предварительного прогноза</t>
  </si>
  <si>
    <t xml:space="preserve">                                              социально-экономического развития МО "Хасавюртовский район" на 2018 год</t>
  </si>
  <si>
    <t xml:space="preserve">                                                                                   и плановый период 2019 и 2020 годов</t>
  </si>
  <si>
    <t>(базовый)</t>
  </si>
  <si>
    <t xml:space="preserve">           приложение № 1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</si>
</sst>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vertAlign val="superscript"/>
      <sz val="10"/>
      <name val="Times New Roman Cyr"/>
      <charset val="204"/>
    </font>
    <font>
      <sz val="10"/>
      <name val="Arial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b/>
      <sz val="9"/>
      <name val="Times New Roman Cyr"/>
      <family val="1"/>
      <charset val="204"/>
    </font>
    <font>
      <sz val="9"/>
      <name val="Times New Roman Cyr"/>
      <family val="1"/>
      <charset val="204"/>
    </font>
    <font>
      <vertAlign val="superscript"/>
      <sz val="9"/>
      <name val="Times New Roman Cyr"/>
      <charset val="204"/>
    </font>
    <font>
      <sz val="9"/>
      <name val="Times New Roman Cyr"/>
      <charset val="204"/>
    </font>
    <font>
      <sz val="9"/>
      <name val="Arial Cyr"/>
      <charset val="204"/>
    </font>
    <font>
      <b/>
      <sz val="9"/>
      <name val="Times New Roman Cyr"/>
      <charset val="204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/>
    <xf numFmtId="0" fontId="2" fillId="0" borderId="5" xfId="0" applyFont="1" applyBorder="1"/>
    <xf numFmtId="0" fontId="1" fillId="0" borderId="5" xfId="0" applyFont="1" applyBorder="1"/>
    <xf numFmtId="0" fontId="1" fillId="0" borderId="3" xfId="0" applyFont="1" applyBorder="1"/>
    <xf numFmtId="0" fontId="2" fillId="0" borderId="4" xfId="0" applyFont="1" applyBorder="1"/>
    <xf numFmtId="0" fontId="2" fillId="0" borderId="1" xfId="0" applyFont="1" applyBorder="1"/>
    <xf numFmtId="10" fontId="1" fillId="0" borderId="4" xfId="0" applyNumberFormat="1" applyFont="1" applyBorder="1"/>
    <xf numFmtId="0" fontId="5" fillId="0" borderId="0" xfId="0" applyFont="1" applyAlignment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wrapText="1"/>
    </xf>
    <xf numFmtId="164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Border="1"/>
    <xf numFmtId="164" fontId="3" fillId="0" borderId="1" xfId="0" applyNumberFormat="1" applyFont="1" applyBorder="1"/>
    <xf numFmtId="0" fontId="0" fillId="0" borderId="6" xfId="0" applyBorder="1"/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horizontal="center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0" xfId="0" applyFont="1" applyFill="1" applyAlignment="1"/>
    <xf numFmtId="0" fontId="1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4" fillId="0" borderId="0" xfId="0" applyFont="1" applyAlignment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0" fontId="11" fillId="0" borderId="0" xfId="0" applyFont="1" applyFill="1" applyAlignment="1">
      <alignment vertical="center"/>
    </xf>
    <xf numFmtId="0" fontId="16" fillId="0" borderId="0" xfId="0" applyFont="1"/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wrapText="1"/>
    </xf>
    <xf numFmtId="0" fontId="17" fillId="0" borderId="0" xfId="0" applyFont="1"/>
    <xf numFmtId="0" fontId="18" fillId="0" borderId="0" xfId="0" applyFont="1"/>
    <xf numFmtId="164" fontId="19" fillId="0" borderId="1" xfId="0" applyNumberFormat="1" applyFont="1" applyFill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7"/>
  <sheetViews>
    <sheetView workbookViewId="0">
      <selection activeCell="O16" sqref="O16"/>
    </sheetView>
  </sheetViews>
  <sheetFormatPr defaultRowHeight="15"/>
  <cols>
    <col min="1" max="1" width="23.5703125" customWidth="1"/>
    <col min="2" max="2" width="13.28515625" customWidth="1"/>
    <col min="3" max="3" width="7" customWidth="1"/>
    <col min="4" max="4" width="7.140625" customWidth="1"/>
    <col min="5" max="5" width="6.7109375" customWidth="1"/>
    <col min="6" max="6" width="7.140625" customWidth="1"/>
    <col min="7" max="7" width="6.7109375" customWidth="1"/>
    <col min="8" max="8" width="7.140625" customWidth="1"/>
    <col min="9" max="9" width="7.85546875" customWidth="1"/>
    <col min="10" max="11" width="8" customWidth="1"/>
    <col min="12" max="12" width="7.5703125" customWidth="1"/>
    <col min="13" max="13" width="7.85546875" customWidth="1"/>
    <col min="14" max="14" width="8.28515625" customWidth="1"/>
    <col min="15" max="15" width="7.28515625" customWidth="1"/>
    <col min="16" max="16" width="8.85546875" customWidth="1"/>
    <col min="19" max="19" width="9.5703125" bestFit="1" customWidth="1"/>
    <col min="20" max="20" width="9.28515625" bestFit="1" customWidth="1"/>
  </cols>
  <sheetData>
    <row r="1" spans="1:16">
      <c r="A1" t="s">
        <v>0</v>
      </c>
      <c r="J1" s="2"/>
      <c r="K1" s="2"/>
      <c r="L1" s="2" t="s">
        <v>1</v>
      </c>
      <c r="M1" s="2"/>
      <c r="N1" s="2"/>
    </row>
    <row r="2" spans="1:16">
      <c r="K2" s="3" t="s">
        <v>2</v>
      </c>
      <c r="L2" s="3"/>
      <c r="M2" s="3"/>
      <c r="N2" s="3"/>
    </row>
    <row r="3" spans="1:16">
      <c r="K3" s="3" t="s">
        <v>3</v>
      </c>
      <c r="L3" s="3"/>
      <c r="M3" s="3"/>
      <c r="N3" s="3"/>
    </row>
    <row r="4" spans="1:16">
      <c r="K4" s="3" t="s">
        <v>4</v>
      </c>
      <c r="L4" s="3"/>
      <c r="M4" s="3"/>
      <c r="N4" s="3"/>
    </row>
    <row r="5" spans="1:16">
      <c r="A5" s="1" t="s">
        <v>6</v>
      </c>
      <c r="B5" s="1"/>
      <c r="C5" s="1"/>
      <c r="D5" s="1"/>
      <c r="E5" s="1"/>
      <c r="F5" s="1"/>
      <c r="G5" s="1"/>
      <c r="H5" s="1"/>
      <c r="I5" s="1"/>
    </row>
    <row r="6" spans="1:16">
      <c r="A6" s="1" t="s">
        <v>5</v>
      </c>
      <c r="B6" s="1"/>
      <c r="C6" s="1"/>
      <c r="D6" s="1"/>
      <c r="E6" s="1"/>
      <c r="F6" s="1"/>
      <c r="G6" s="1"/>
      <c r="H6" s="1"/>
      <c r="I6" s="1"/>
    </row>
    <row r="7" spans="1:16">
      <c r="A7" s="1" t="s">
        <v>55</v>
      </c>
      <c r="B7" s="1"/>
      <c r="C7" s="1"/>
      <c r="D7" s="1"/>
      <c r="E7" s="1"/>
      <c r="F7" s="1"/>
      <c r="G7" s="1"/>
      <c r="H7" s="1"/>
      <c r="I7" s="1"/>
    </row>
    <row r="9" spans="1:16">
      <c r="A9" s="5" t="s">
        <v>7</v>
      </c>
      <c r="B9" s="6" t="s">
        <v>8</v>
      </c>
      <c r="C9" s="7"/>
      <c r="D9" s="8"/>
      <c r="E9" s="8"/>
      <c r="F9" s="8"/>
      <c r="G9" s="8"/>
      <c r="H9" s="8"/>
      <c r="I9" s="8"/>
      <c r="J9" s="8"/>
      <c r="K9" s="8"/>
      <c r="L9" s="6" t="s">
        <v>10</v>
      </c>
      <c r="M9" s="7" t="s">
        <v>11</v>
      </c>
      <c r="N9" s="8"/>
      <c r="O9" s="9"/>
      <c r="P9" s="10" t="s">
        <v>12</v>
      </c>
    </row>
    <row r="10" spans="1:16">
      <c r="A10" s="11"/>
      <c r="B10" s="11" t="s">
        <v>9</v>
      </c>
      <c r="C10" s="12">
        <v>2004</v>
      </c>
      <c r="D10" s="12">
        <v>2005</v>
      </c>
      <c r="E10" s="12">
        <v>2006</v>
      </c>
      <c r="F10" s="12">
        <v>2007</v>
      </c>
      <c r="G10" s="12">
        <v>2008</v>
      </c>
      <c r="H10" s="12">
        <v>2009</v>
      </c>
      <c r="I10" s="12">
        <v>2010</v>
      </c>
      <c r="J10" s="12">
        <v>2011</v>
      </c>
      <c r="K10" s="12">
        <v>2012</v>
      </c>
      <c r="L10" s="11">
        <v>2013</v>
      </c>
      <c r="M10" s="12">
        <v>2014</v>
      </c>
      <c r="N10" s="12">
        <v>2015</v>
      </c>
      <c r="O10" s="12">
        <v>2016</v>
      </c>
      <c r="P10" s="13" t="s">
        <v>13</v>
      </c>
    </row>
    <row r="11" spans="1:16">
      <c r="C11" t="s">
        <v>46</v>
      </c>
    </row>
    <row r="12" spans="1:16" ht="42">
      <c r="A12" s="24" t="s">
        <v>30</v>
      </c>
      <c r="B12" s="25" t="s">
        <v>45</v>
      </c>
      <c r="C12" s="4">
        <v>133.19999999999999</v>
      </c>
      <c r="D12" s="4">
        <v>134.5</v>
      </c>
      <c r="E12" s="4">
        <v>136.30000000000001</v>
      </c>
      <c r="F12" s="4">
        <v>138.30000000000001</v>
      </c>
      <c r="G12" s="4">
        <v>140.6</v>
      </c>
      <c r="H12" s="4">
        <v>143.4</v>
      </c>
      <c r="I12" s="4">
        <v>145.9</v>
      </c>
      <c r="J12" s="4">
        <v>148.19999999999999</v>
      </c>
      <c r="K12" s="4">
        <v>150.5</v>
      </c>
      <c r="L12" s="4">
        <v>151.19999999999999</v>
      </c>
      <c r="M12" s="4">
        <v>152.03</v>
      </c>
      <c r="N12" s="4"/>
      <c r="O12" s="4"/>
      <c r="P12" s="4"/>
    </row>
    <row r="13" spans="1:16">
      <c r="A13" s="16"/>
      <c r="B13" s="15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26.25">
      <c r="A14" s="24" t="s">
        <v>31</v>
      </c>
      <c r="B14" s="25" t="s">
        <v>16</v>
      </c>
      <c r="C14" s="4">
        <v>42.9</v>
      </c>
      <c r="D14" s="4">
        <v>34.799999999999997</v>
      </c>
      <c r="E14" s="4">
        <v>29.6</v>
      </c>
      <c r="F14" s="4">
        <v>53.9</v>
      </c>
      <c r="G14" s="4">
        <v>49.7</v>
      </c>
      <c r="H14" s="4">
        <v>8.3000000000000007</v>
      </c>
      <c r="I14" s="4">
        <v>8.6999999999999993</v>
      </c>
      <c r="J14" s="4">
        <v>28.8</v>
      </c>
      <c r="K14" s="4">
        <v>18.399999999999999</v>
      </c>
      <c r="L14" s="4">
        <v>24.7</v>
      </c>
      <c r="M14" s="4">
        <v>32</v>
      </c>
      <c r="N14" s="4">
        <v>43.2</v>
      </c>
      <c r="O14" s="4">
        <v>60.3</v>
      </c>
      <c r="P14" s="4"/>
    </row>
    <row r="15" spans="1:16" ht="15.75" customHeight="1">
      <c r="A15" s="26" t="s">
        <v>47</v>
      </c>
      <c r="B15" s="27" t="s">
        <v>15</v>
      </c>
      <c r="C15" s="4">
        <v>142</v>
      </c>
      <c r="D15" s="4">
        <v>74</v>
      </c>
      <c r="E15" s="4">
        <v>75</v>
      </c>
      <c r="F15" s="4">
        <v>159</v>
      </c>
      <c r="G15" s="4">
        <v>74</v>
      </c>
      <c r="H15" s="4">
        <v>14</v>
      </c>
      <c r="I15" s="4">
        <v>101</v>
      </c>
      <c r="J15" s="4">
        <v>313</v>
      </c>
      <c r="K15" s="4">
        <v>61</v>
      </c>
      <c r="L15" s="4">
        <v>120</v>
      </c>
      <c r="M15" s="4">
        <v>110</v>
      </c>
      <c r="N15" s="4">
        <v>125</v>
      </c>
      <c r="O15" s="4">
        <v>130</v>
      </c>
      <c r="P15" s="4"/>
    </row>
    <row r="16" spans="1:16">
      <c r="A16" s="28" t="s">
        <v>17</v>
      </c>
      <c r="B16" s="27" t="s">
        <v>15</v>
      </c>
      <c r="C16" s="4">
        <v>110.1</v>
      </c>
      <c r="D16" s="4">
        <v>110.3</v>
      </c>
      <c r="E16" s="4">
        <v>113.8</v>
      </c>
      <c r="F16" s="4">
        <v>114.7</v>
      </c>
      <c r="G16" s="4">
        <v>123.3</v>
      </c>
      <c r="H16" s="4">
        <v>121.02</v>
      </c>
      <c r="I16" s="4">
        <v>103.4</v>
      </c>
      <c r="J16" s="4">
        <v>105.6</v>
      </c>
      <c r="K16" s="4">
        <v>103.2</v>
      </c>
      <c r="L16" s="4">
        <v>108.2</v>
      </c>
      <c r="M16" s="4">
        <v>107.6</v>
      </c>
      <c r="N16" s="4">
        <v>108</v>
      </c>
      <c r="O16" s="4">
        <v>107.4</v>
      </c>
      <c r="P16" s="4"/>
    </row>
    <row r="17" spans="1:18">
      <c r="A17" s="21"/>
      <c r="B17" s="20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8" ht="38.25">
      <c r="A18" s="29" t="s">
        <v>32</v>
      </c>
      <c r="B18" s="25" t="s">
        <v>16</v>
      </c>
      <c r="C18" s="4">
        <v>1992.7</v>
      </c>
      <c r="D18" s="4">
        <v>2024</v>
      </c>
      <c r="E18" s="4">
        <v>2194.1999999999998</v>
      </c>
      <c r="F18" s="4">
        <v>2797.5</v>
      </c>
      <c r="G18" s="4">
        <v>3081</v>
      </c>
      <c r="H18" s="4">
        <v>2889.8</v>
      </c>
      <c r="I18" s="4">
        <v>3207.7</v>
      </c>
      <c r="J18" s="4">
        <v>3450</v>
      </c>
      <c r="K18" s="4">
        <v>4602</v>
      </c>
      <c r="L18" s="4">
        <v>5447.9</v>
      </c>
      <c r="M18" s="4">
        <v>6034.7</v>
      </c>
      <c r="N18" s="4">
        <v>6700</v>
      </c>
      <c r="O18" s="4">
        <v>7500</v>
      </c>
      <c r="P18" s="4"/>
    </row>
    <row r="19" spans="1:18">
      <c r="A19" s="26" t="s">
        <v>18</v>
      </c>
      <c r="B19" s="27" t="s">
        <v>15</v>
      </c>
      <c r="C19" s="4">
        <v>100</v>
      </c>
      <c r="D19" s="4">
        <v>94.4</v>
      </c>
      <c r="E19" s="4">
        <v>101</v>
      </c>
      <c r="F19" s="4">
        <v>112</v>
      </c>
      <c r="G19" s="4">
        <v>95.4</v>
      </c>
      <c r="H19" s="4">
        <v>86.4</v>
      </c>
      <c r="I19" s="4">
        <v>107.7</v>
      </c>
      <c r="J19" s="4">
        <v>97.3</v>
      </c>
      <c r="K19" s="4">
        <v>122</v>
      </c>
      <c r="L19" s="4">
        <v>109.2</v>
      </c>
      <c r="M19" s="4">
        <v>102.3</v>
      </c>
      <c r="N19" s="4">
        <v>104</v>
      </c>
      <c r="O19" s="4">
        <v>104</v>
      </c>
      <c r="P19" s="4"/>
      <c r="R19" t="s">
        <v>48</v>
      </c>
    </row>
    <row r="20" spans="1:18">
      <c r="A20" s="28" t="s">
        <v>17</v>
      </c>
      <c r="B20" s="27" t="s">
        <v>15</v>
      </c>
      <c r="C20" s="25">
        <v>104.7</v>
      </c>
      <c r="D20" s="30">
        <v>107.6</v>
      </c>
      <c r="E20" s="30">
        <v>107.4</v>
      </c>
      <c r="F20" s="30">
        <v>113.4</v>
      </c>
      <c r="G20" s="30">
        <v>115.5</v>
      </c>
      <c r="H20" s="30">
        <v>108.6</v>
      </c>
      <c r="I20" s="30">
        <v>103</v>
      </c>
      <c r="J20" s="30">
        <v>110.6</v>
      </c>
      <c r="K20" s="30">
        <v>109.6</v>
      </c>
      <c r="L20" s="30">
        <v>108.4</v>
      </c>
      <c r="M20" s="30">
        <v>108.6</v>
      </c>
      <c r="N20" s="30">
        <v>106.8</v>
      </c>
      <c r="O20" s="30">
        <v>107.6</v>
      </c>
      <c r="P20" s="4"/>
    </row>
    <row r="21" spans="1:18">
      <c r="A21" s="14"/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8" ht="51">
      <c r="A22" s="31" t="s">
        <v>33</v>
      </c>
      <c r="B22" s="25" t="s">
        <v>16</v>
      </c>
      <c r="C22" s="4">
        <v>117.8</v>
      </c>
      <c r="D22" s="4">
        <v>218.5</v>
      </c>
      <c r="E22" s="4">
        <v>176</v>
      </c>
      <c r="F22" s="4">
        <v>162.5</v>
      </c>
      <c r="G22" s="4">
        <v>184.2</v>
      </c>
      <c r="H22" s="4">
        <v>337.8</v>
      </c>
      <c r="I22" s="4">
        <v>285.8</v>
      </c>
      <c r="J22" s="4">
        <v>1937.5</v>
      </c>
      <c r="K22" s="4">
        <v>1660.9</v>
      </c>
      <c r="L22" s="4">
        <v>1529.3</v>
      </c>
      <c r="M22" s="4">
        <v>1691</v>
      </c>
      <c r="N22" s="4">
        <v>1968</v>
      </c>
      <c r="O22" s="4">
        <v>2404</v>
      </c>
      <c r="P22" s="4"/>
    </row>
    <row r="23" spans="1:18">
      <c r="A23" s="32" t="s">
        <v>18</v>
      </c>
      <c r="B23" s="27" t="s">
        <v>15</v>
      </c>
      <c r="C23" s="4">
        <v>33</v>
      </c>
      <c r="D23" s="4">
        <v>163</v>
      </c>
      <c r="E23" s="4">
        <v>68</v>
      </c>
      <c r="F23" s="4">
        <v>81</v>
      </c>
      <c r="G23" s="4">
        <v>103</v>
      </c>
      <c r="H23" s="4">
        <v>178</v>
      </c>
      <c r="I23" s="4">
        <v>82.6</v>
      </c>
      <c r="J23" s="4">
        <v>641</v>
      </c>
      <c r="K23" s="4">
        <v>83.5</v>
      </c>
      <c r="L23" s="4">
        <v>87.3</v>
      </c>
      <c r="M23" s="4">
        <v>105</v>
      </c>
      <c r="N23" s="4">
        <v>110</v>
      </c>
      <c r="O23" s="4">
        <v>115</v>
      </c>
      <c r="P23" s="4"/>
      <c r="R23" t="s">
        <v>48</v>
      </c>
    </row>
    <row r="24" spans="1:18">
      <c r="A24" s="28" t="s">
        <v>17</v>
      </c>
      <c r="B24" s="27" t="s">
        <v>15</v>
      </c>
      <c r="C24" s="30">
        <v>121.8</v>
      </c>
      <c r="D24" s="30">
        <v>114.1</v>
      </c>
      <c r="E24" s="30">
        <v>118.9</v>
      </c>
      <c r="F24" s="30">
        <v>114.3</v>
      </c>
      <c r="G24" s="30">
        <v>109.8</v>
      </c>
      <c r="H24" s="30">
        <v>103.2</v>
      </c>
      <c r="I24" s="30">
        <v>102.4</v>
      </c>
      <c r="J24" s="30">
        <v>105.7</v>
      </c>
      <c r="K24" s="30">
        <v>102.6</v>
      </c>
      <c r="L24" s="30">
        <v>105.5</v>
      </c>
      <c r="M24" s="30">
        <v>105.3</v>
      </c>
      <c r="N24" s="30">
        <v>105.8</v>
      </c>
      <c r="O24" s="30">
        <v>106.2</v>
      </c>
      <c r="P24" s="4"/>
    </row>
    <row r="25" spans="1:18">
      <c r="A25" s="17"/>
      <c r="B25" s="20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8" ht="45" customHeight="1">
      <c r="A26" s="33" t="s">
        <v>19</v>
      </c>
      <c r="B26" s="25" t="s">
        <v>16</v>
      </c>
      <c r="C26" s="4">
        <v>98.3</v>
      </c>
      <c r="D26" s="4">
        <v>175.8</v>
      </c>
      <c r="E26" s="4">
        <v>116.5</v>
      </c>
      <c r="F26" s="4">
        <v>151.1</v>
      </c>
      <c r="G26" s="4">
        <v>169.6</v>
      </c>
      <c r="H26" s="4">
        <v>194</v>
      </c>
      <c r="I26" s="4">
        <v>247.2</v>
      </c>
      <c r="J26" s="4">
        <v>1320.6</v>
      </c>
      <c r="K26" s="4">
        <v>1139.0999999999999</v>
      </c>
      <c r="L26" s="4">
        <v>1223.5</v>
      </c>
      <c r="M26" s="4">
        <v>1326</v>
      </c>
      <c r="N26" s="4">
        <v>1487</v>
      </c>
      <c r="O26" s="4">
        <v>1741</v>
      </c>
      <c r="P26" s="4"/>
    </row>
    <row r="27" spans="1:18">
      <c r="A27" s="32" t="s">
        <v>18</v>
      </c>
      <c r="B27" s="27" t="s">
        <v>15</v>
      </c>
      <c r="C27" s="4">
        <v>32</v>
      </c>
      <c r="D27" s="4">
        <v>152</v>
      </c>
      <c r="E27" s="4">
        <v>54</v>
      </c>
      <c r="F27" s="4">
        <v>113</v>
      </c>
      <c r="G27" s="4">
        <v>105</v>
      </c>
      <c r="H27" s="4">
        <v>113</v>
      </c>
      <c r="I27" s="4">
        <v>124</v>
      </c>
      <c r="J27" s="4">
        <v>501</v>
      </c>
      <c r="K27" s="4">
        <v>84</v>
      </c>
      <c r="L27" s="4">
        <v>103.4</v>
      </c>
      <c r="M27" s="4">
        <v>105</v>
      </c>
      <c r="N27" s="4">
        <v>109</v>
      </c>
      <c r="O27" s="4">
        <v>113</v>
      </c>
      <c r="P27" s="4"/>
    </row>
    <row r="28" spans="1:18">
      <c r="A28" s="28" t="s">
        <v>17</v>
      </c>
      <c r="B28" s="27" t="s">
        <v>15</v>
      </c>
      <c r="C28" s="30">
        <v>126.1</v>
      </c>
      <c r="D28" s="30">
        <v>117.7</v>
      </c>
      <c r="E28" s="30">
        <v>122.5</v>
      </c>
      <c r="F28" s="30">
        <v>114.4</v>
      </c>
      <c r="G28" s="30">
        <v>106.4</v>
      </c>
      <c r="H28" s="30">
        <v>101.5</v>
      </c>
      <c r="I28" s="30">
        <v>102.4</v>
      </c>
      <c r="J28" s="30">
        <v>106.6</v>
      </c>
      <c r="K28" s="30">
        <v>102.4</v>
      </c>
      <c r="L28" s="30">
        <v>103.5</v>
      </c>
      <c r="M28" s="30">
        <v>103.2</v>
      </c>
      <c r="N28" s="30">
        <v>102.9</v>
      </c>
      <c r="O28" s="30">
        <v>103.6</v>
      </c>
      <c r="P28" s="4"/>
    </row>
    <row r="29" spans="1:18">
      <c r="A29" s="22"/>
      <c r="B29" s="2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8" ht="18" customHeight="1">
      <c r="A30" s="29" t="s">
        <v>20</v>
      </c>
      <c r="B30" s="25" t="s">
        <v>16</v>
      </c>
      <c r="C30" s="4">
        <v>520</v>
      </c>
      <c r="D30" s="4">
        <v>526.20000000000005</v>
      </c>
      <c r="E30" s="4">
        <v>1585.2</v>
      </c>
      <c r="F30" s="4">
        <v>1981.2</v>
      </c>
      <c r="G30" s="4">
        <v>2421</v>
      </c>
      <c r="H30" s="4">
        <v>2466</v>
      </c>
      <c r="I30" s="4">
        <v>2761.9</v>
      </c>
      <c r="J30" s="4">
        <v>3302.2</v>
      </c>
      <c r="K30" s="4">
        <v>4342.3999999999996</v>
      </c>
      <c r="L30" s="4">
        <v>4705</v>
      </c>
      <c r="M30" s="4">
        <v>4800</v>
      </c>
      <c r="N30" s="4"/>
      <c r="O30" s="4"/>
      <c r="P30" s="4"/>
    </row>
    <row r="31" spans="1:18">
      <c r="A31" s="32" t="s">
        <v>18</v>
      </c>
      <c r="B31" s="27" t="s">
        <v>15</v>
      </c>
      <c r="C31" s="4">
        <v>121</v>
      </c>
      <c r="D31" s="4">
        <v>92</v>
      </c>
      <c r="E31" s="4">
        <v>277</v>
      </c>
      <c r="F31" s="4">
        <v>115</v>
      </c>
      <c r="G31" s="4">
        <v>105</v>
      </c>
      <c r="H31" s="4">
        <v>89</v>
      </c>
      <c r="I31" s="4">
        <v>102</v>
      </c>
      <c r="J31" s="4">
        <v>107.9</v>
      </c>
      <c r="K31" s="4">
        <v>124.6</v>
      </c>
      <c r="L31" s="4">
        <v>106.6</v>
      </c>
      <c r="M31" s="4">
        <v>96.5</v>
      </c>
      <c r="N31" s="4"/>
      <c r="O31" s="4"/>
      <c r="P31" s="4"/>
    </row>
    <row r="32" spans="1:18">
      <c r="A32" s="28" t="s">
        <v>17</v>
      </c>
      <c r="B32" s="27" t="s">
        <v>15</v>
      </c>
      <c r="C32" s="34">
        <v>107.6</v>
      </c>
      <c r="D32" s="34">
        <v>109.9</v>
      </c>
      <c r="E32" s="34">
        <v>108.6</v>
      </c>
      <c r="F32" s="34">
        <v>108.3</v>
      </c>
      <c r="G32" s="34">
        <v>116.1</v>
      </c>
      <c r="H32" s="34">
        <v>114.5</v>
      </c>
      <c r="I32" s="34">
        <v>109.8</v>
      </c>
      <c r="J32" s="34">
        <v>110.8</v>
      </c>
      <c r="K32" s="34">
        <v>105.6</v>
      </c>
      <c r="L32" s="34">
        <v>106.6</v>
      </c>
      <c r="M32" s="34">
        <v>105.7</v>
      </c>
      <c r="N32" s="34">
        <v>104.6</v>
      </c>
      <c r="O32" s="34">
        <v>105.1</v>
      </c>
      <c r="P32" s="4"/>
    </row>
    <row r="33" spans="1:16">
      <c r="A33" s="22"/>
      <c r="B33" s="20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26.25">
      <c r="A34" s="24" t="s">
        <v>21</v>
      </c>
      <c r="B34" s="25" t="s">
        <v>16</v>
      </c>
      <c r="C34" s="4">
        <v>158.69999999999999</v>
      </c>
      <c r="D34" s="4">
        <v>270.39999999999998</v>
      </c>
      <c r="E34" s="4">
        <v>578.70000000000005</v>
      </c>
      <c r="F34" s="4">
        <v>391.8</v>
      </c>
      <c r="G34" s="4">
        <v>420.6</v>
      </c>
      <c r="H34" s="4">
        <v>464.4</v>
      </c>
      <c r="I34" s="4">
        <v>497.5</v>
      </c>
      <c r="J34" s="4">
        <v>638.29999999999995</v>
      </c>
      <c r="K34" s="4">
        <v>663</v>
      </c>
      <c r="L34" s="4">
        <v>750.7</v>
      </c>
      <c r="M34" s="4">
        <v>772.7</v>
      </c>
      <c r="N34" s="4"/>
      <c r="O34" s="4"/>
      <c r="P34" s="4"/>
    </row>
    <row r="35" spans="1:16">
      <c r="A35" s="26" t="s">
        <v>18</v>
      </c>
      <c r="B35" s="27" t="s">
        <v>15</v>
      </c>
      <c r="C35" s="4">
        <v>104</v>
      </c>
      <c r="D35" s="4">
        <v>146</v>
      </c>
      <c r="E35" s="4">
        <v>192</v>
      </c>
      <c r="F35" s="4">
        <v>61</v>
      </c>
      <c r="G35" s="4">
        <v>96.4</v>
      </c>
      <c r="H35" s="4">
        <v>106.4</v>
      </c>
      <c r="I35" s="4">
        <v>101.1</v>
      </c>
      <c r="J35" s="4">
        <v>115</v>
      </c>
      <c r="K35" s="4">
        <v>97.3</v>
      </c>
      <c r="L35" s="4">
        <v>101.2</v>
      </c>
      <c r="M35" s="4">
        <v>93</v>
      </c>
      <c r="N35" s="4"/>
      <c r="O35" s="4"/>
      <c r="P35" s="4"/>
    </row>
    <row r="36" spans="1:16">
      <c r="A36" s="28" t="s">
        <v>22</v>
      </c>
      <c r="B36" s="27" t="s">
        <v>15</v>
      </c>
      <c r="C36" s="34">
        <v>121.7</v>
      </c>
      <c r="D36" s="34">
        <v>116.5</v>
      </c>
      <c r="E36" s="34">
        <v>111.2</v>
      </c>
      <c r="F36" s="34">
        <v>110.7</v>
      </c>
      <c r="G36" s="34">
        <v>111.3</v>
      </c>
      <c r="H36" s="34">
        <v>109.9</v>
      </c>
      <c r="I36" s="34">
        <v>105.9</v>
      </c>
      <c r="J36" s="34">
        <v>111.5</v>
      </c>
      <c r="K36" s="34">
        <v>106.7</v>
      </c>
      <c r="L36" s="34">
        <v>111.8</v>
      </c>
      <c r="M36" s="34">
        <v>110.7</v>
      </c>
      <c r="N36" s="34">
        <v>107.8</v>
      </c>
      <c r="O36" s="34">
        <v>108.3</v>
      </c>
      <c r="P36" s="4"/>
    </row>
    <row r="37" spans="1:1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25.5">
      <c r="A38" s="35" t="s">
        <v>34</v>
      </c>
      <c r="B38" s="25" t="s">
        <v>16</v>
      </c>
      <c r="C38" s="4">
        <v>0</v>
      </c>
      <c r="D38" s="4">
        <v>0</v>
      </c>
      <c r="E38" s="4">
        <v>2.2000000000000002</v>
      </c>
      <c r="F38" s="4">
        <v>6.5</v>
      </c>
      <c r="G38" s="4">
        <v>10.4</v>
      </c>
      <c r="H38" s="4">
        <v>7.1</v>
      </c>
      <c r="I38" s="4">
        <v>3.3</v>
      </c>
      <c r="J38" s="4">
        <v>7.8</v>
      </c>
      <c r="K38" s="4">
        <v>8.1999999999999993</v>
      </c>
      <c r="L38" s="4"/>
      <c r="M38" s="4"/>
      <c r="N38" s="4"/>
      <c r="O38" s="4"/>
      <c r="P38" s="4"/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25.5">
      <c r="A40" s="29" t="s">
        <v>35</v>
      </c>
      <c r="B40" s="27" t="s">
        <v>23</v>
      </c>
      <c r="C40" s="4">
        <v>262.60000000000002</v>
      </c>
      <c r="D40" s="4">
        <v>235.4</v>
      </c>
      <c r="E40" s="4">
        <v>272.89999999999998</v>
      </c>
      <c r="F40" s="4">
        <v>456.6</v>
      </c>
      <c r="G40" s="4">
        <v>585.70000000000005</v>
      </c>
      <c r="H40" s="4">
        <v>700.9</v>
      </c>
      <c r="I40" s="4">
        <v>846.4</v>
      </c>
      <c r="J40" s="4">
        <v>927.9</v>
      </c>
      <c r="K40" s="4">
        <v>1397.9</v>
      </c>
      <c r="L40" s="4"/>
      <c r="M40" s="4"/>
      <c r="N40" s="4"/>
      <c r="O40" s="4"/>
      <c r="P40" s="4"/>
    </row>
    <row r="41" spans="1:16">
      <c r="A41" s="26" t="s">
        <v>24</v>
      </c>
      <c r="B41" s="27" t="s">
        <v>15</v>
      </c>
      <c r="C41" s="40">
        <f>I1599</f>
        <v>0</v>
      </c>
      <c r="D41" s="40">
        <f t="shared" ref="D41:K41" si="0">D40/C40*100</f>
        <v>89.642041127189628</v>
      </c>
      <c r="E41" s="40">
        <f t="shared" si="0"/>
        <v>115.93033135089208</v>
      </c>
      <c r="F41" s="40">
        <f t="shared" si="0"/>
        <v>167.31403444485161</v>
      </c>
      <c r="G41" s="40">
        <f t="shared" si="0"/>
        <v>128.2742006132282</v>
      </c>
      <c r="H41" s="40">
        <f t="shared" si="0"/>
        <v>119.66877240908313</v>
      </c>
      <c r="I41" s="40">
        <f t="shared" si="0"/>
        <v>120.75902411185619</v>
      </c>
      <c r="J41" s="40">
        <f t="shared" si="0"/>
        <v>109.62901701323251</v>
      </c>
      <c r="K41" s="40">
        <f t="shared" si="0"/>
        <v>150.65200991486151</v>
      </c>
      <c r="L41" s="4"/>
      <c r="M41" s="4"/>
      <c r="N41" s="4"/>
      <c r="O41" s="4"/>
      <c r="P41" s="4"/>
    </row>
    <row r="42" spans="1:16">
      <c r="A42" s="19"/>
      <c r="B42" s="20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51">
      <c r="A43" s="29" t="s">
        <v>36</v>
      </c>
      <c r="B43" s="36" t="s">
        <v>25</v>
      </c>
      <c r="C43" s="4">
        <v>2896</v>
      </c>
      <c r="D43" s="4">
        <v>3096</v>
      </c>
      <c r="E43" s="4">
        <v>3766</v>
      </c>
      <c r="F43" s="4">
        <v>3775</v>
      </c>
      <c r="G43" s="4">
        <v>5420</v>
      </c>
      <c r="H43" s="4">
        <v>6843</v>
      </c>
      <c r="I43" s="4">
        <v>7462</v>
      </c>
      <c r="J43" s="4">
        <v>7830</v>
      </c>
      <c r="K43" s="4">
        <v>10777</v>
      </c>
      <c r="L43" s="4"/>
      <c r="M43" s="4"/>
      <c r="N43" s="4"/>
      <c r="O43" s="4"/>
      <c r="P43" s="4"/>
    </row>
    <row r="44" spans="1:16">
      <c r="A44" s="32" t="s">
        <v>18</v>
      </c>
      <c r="B44" s="27" t="s">
        <v>15</v>
      </c>
      <c r="C44" s="40" t="e">
        <f>C43/Q43*100</f>
        <v>#DIV/0!</v>
      </c>
      <c r="D44" s="40">
        <f t="shared" ref="D44:K44" si="1">D43/C43*100</f>
        <v>106.9060773480663</v>
      </c>
      <c r="E44" s="40">
        <f t="shared" si="1"/>
        <v>121.64082687338502</v>
      </c>
      <c r="F44" s="40">
        <f t="shared" si="1"/>
        <v>100.23898035050452</v>
      </c>
      <c r="G44" s="40">
        <f t="shared" si="1"/>
        <v>143.57615894039733</v>
      </c>
      <c r="H44" s="40">
        <f t="shared" si="1"/>
        <v>126.25461254612547</v>
      </c>
      <c r="I44" s="40">
        <f t="shared" si="1"/>
        <v>109.045740172439</v>
      </c>
      <c r="J44" s="40">
        <f t="shared" si="1"/>
        <v>104.93165371214153</v>
      </c>
      <c r="K44" s="40">
        <f t="shared" si="1"/>
        <v>137.63729246487867</v>
      </c>
      <c r="L44" s="4"/>
      <c r="M44" s="4"/>
      <c r="N44" s="4"/>
      <c r="O44" s="4"/>
      <c r="P44" s="4"/>
    </row>
    <row r="45" spans="1:16">
      <c r="A45" s="19"/>
      <c r="B45" s="18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7.25" customHeight="1">
      <c r="A46" s="29" t="s">
        <v>26</v>
      </c>
      <c r="B46" s="27" t="s">
        <v>15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A47" s="16"/>
      <c r="B47" s="1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36.75" customHeight="1">
      <c r="A48" s="24" t="s">
        <v>37</v>
      </c>
      <c r="B48" s="27" t="s">
        <v>15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7" ht="15" customHeight="1">
      <c r="A49" s="16"/>
      <c r="B49" s="1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7" ht="34.5" customHeight="1">
      <c r="A50" s="24" t="s">
        <v>38</v>
      </c>
      <c r="B50" s="36" t="s">
        <v>27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7" ht="12" customHeight="1">
      <c r="A51" s="16"/>
      <c r="B51" s="1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7" ht="68.25" customHeight="1">
      <c r="A52" s="37" t="s">
        <v>39</v>
      </c>
      <c r="B52" s="36" t="s">
        <v>28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7">
      <c r="A53" s="23"/>
      <c r="B53" s="18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7" ht="42" customHeight="1">
      <c r="A54" s="37" t="s">
        <v>40</v>
      </c>
      <c r="B54" s="36" t="s">
        <v>14</v>
      </c>
      <c r="C54" s="4">
        <v>39.6</v>
      </c>
      <c r="D54" s="4">
        <v>38.799999999999997</v>
      </c>
      <c r="E54" s="4">
        <v>40</v>
      </c>
      <c r="F54" s="4">
        <v>40.200000000000003</v>
      </c>
      <c r="G54" s="4">
        <v>40.200000000000003</v>
      </c>
      <c r="H54" s="4">
        <v>40.200000000000003</v>
      </c>
      <c r="I54" s="4">
        <v>40.200000000000003</v>
      </c>
      <c r="J54" s="4">
        <v>51.3</v>
      </c>
      <c r="K54" s="4">
        <v>52.1</v>
      </c>
      <c r="L54" s="4"/>
      <c r="M54" s="4"/>
      <c r="N54" s="4"/>
      <c r="O54" s="4"/>
      <c r="P54" s="4"/>
      <c r="Q54">
        <v>28.3</v>
      </c>
    </row>
    <row r="55" spans="1:17">
      <c r="A55" s="23"/>
      <c r="B55" s="18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7" ht="53.25" customHeight="1">
      <c r="A56" s="37" t="s">
        <v>49</v>
      </c>
      <c r="B56" s="36" t="s">
        <v>14</v>
      </c>
      <c r="C56" s="4">
        <v>9.6</v>
      </c>
      <c r="D56" s="4">
        <v>9.4</v>
      </c>
      <c r="E56" s="4">
        <v>9.1</v>
      </c>
      <c r="F56" s="4">
        <v>11.7</v>
      </c>
      <c r="G56" s="4">
        <v>11.6</v>
      </c>
      <c r="H56" s="4">
        <v>11.5</v>
      </c>
      <c r="I56" s="4">
        <v>11.4</v>
      </c>
      <c r="J56" s="4">
        <v>8.6</v>
      </c>
      <c r="K56" s="4">
        <v>7.3</v>
      </c>
      <c r="L56" s="4"/>
      <c r="M56" s="4"/>
      <c r="N56" s="4"/>
      <c r="O56" s="4"/>
      <c r="P56" s="4"/>
    </row>
    <row r="57" spans="1:17">
      <c r="A57" s="23"/>
      <c r="B57" s="18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7" ht="43.5" customHeight="1">
      <c r="A58" s="37" t="s">
        <v>41</v>
      </c>
      <c r="B58" s="36" t="s">
        <v>14</v>
      </c>
      <c r="C58" s="4">
        <v>2.8</v>
      </c>
      <c r="D58" s="4">
        <v>1.7</v>
      </c>
      <c r="E58" s="4">
        <v>1.7</v>
      </c>
      <c r="F58" s="4">
        <v>1.7</v>
      </c>
      <c r="G58" s="4">
        <v>1.7</v>
      </c>
      <c r="H58" s="4">
        <v>1.6</v>
      </c>
      <c r="I58" s="4">
        <v>1.4</v>
      </c>
      <c r="J58" s="4">
        <v>1.3</v>
      </c>
      <c r="K58" s="4">
        <v>1.2</v>
      </c>
      <c r="L58" s="4"/>
      <c r="M58" s="4"/>
      <c r="N58" s="4"/>
      <c r="O58" s="4"/>
      <c r="P58" s="4"/>
      <c r="Q58">
        <v>2.6</v>
      </c>
    </row>
    <row r="59" spans="1:17" ht="14.25" customHeight="1">
      <c r="A59" s="23"/>
      <c r="B59" s="18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7" ht="42.75" customHeight="1">
      <c r="A60" s="24" t="s">
        <v>42</v>
      </c>
      <c r="B60" s="2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 ht="26.25">
      <c r="A61" s="38" t="s">
        <v>43</v>
      </c>
      <c r="B61" s="25" t="s">
        <v>29</v>
      </c>
      <c r="C61" s="4">
        <v>24</v>
      </c>
      <c r="D61" s="4">
        <v>24</v>
      </c>
      <c r="E61" s="4">
        <v>18.600000000000001</v>
      </c>
      <c r="F61" s="4">
        <v>22.5</v>
      </c>
      <c r="G61" s="4">
        <v>22.5</v>
      </c>
      <c r="H61" s="4">
        <v>22.2</v>
      </c>
      <c r="I61" s="4">
        <v>22.1</v>
      </c>
      <c r="J61" s="4">
        <v>18.2</v>
      </c>
      <c r="K61" s="4">
        <v>18</v>
      </c>
      <c r="L61" s="4"/>
      <c r="M61" s="4"/>
      <c r="N61" s="4"/>
      <c r="O61" s="4"/>
      <c r="P61" s="4"/>
    </row>
    <row r="62" spans="1:17">
      <c r="A62" s="23"/>
      <c r="B62" s="18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7" ht="15.75" customHeight="1">
      <c r="A63" s="39" t="s">
        <v>44</v>
      </c>
      <c r="B63" s="36" t="s">
        <v>29</v>
      </c>
      <c r="C63" s="4">
        <v>4</v>
      </c>
      <c r="D63" s="4">
        <v>4</v>
      </c>
      <c r="E63" s="4">
        <v>3.5</v>
      </c>
      <c r="F63" s="4">
        <v>3.3</v>
      </c>
      <c r="G63" s="4">
        <v>3.3</v>
      </c>
      <c r="H63" s="4">
        <v>3.1</v>
      </c>
      <c r="I63" s="4">
        <v>2.8</v>
      </c>
      <c r="J63" s="4">
        <v>2.1</v>
      </c>
      <c r="K63" s="4">
        <v>1.9</v>
      </c>
      <c r="L63" s="4"/>
      <c r="M63" s="4"/>
      <c r="N63" s="4"/>
      <c r="O63" s="4"/>
      <c r="P63" s="4"/>
    </row>
    <row r="65" ht="9" customHeight="1"/>
    <row r="66" ht="117" customHeight="1"/>
    <row r="67" ht="8.25" customHeight="1"/>
    <row r="68" ht="60" customHeight="1"/>
    <row r="77" ht="29.25" customHeight="1"/>
  </sheetData>
  <pageMargins left="0.25" right="0.25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63"/>
  <sheetViews>
    <sheetView workbookViewId="0">
      <selection activeCell="N18" sqref="N18"/>
    </sheetView>
  </sheetViews>
  <sheetFormatPr defaultRowHeight="15"/>
  <cols>
    <col min="1" max="1" width="20.42578125" customWidth="1"/>
    <col min="2" max="2" width="11.140625" customWidth="1"/>
    <col min="3" max="3" width="7.7109375" customWidth="1"/>
    <col min="4" max="4" width="7.85546875" customWidth="1"/>
    <col min="5" max="5" width="7.5703125" customWidth="1"/>
    <col min="6" max="6" width="8.28515625" customWidth="1"/>
    <col min="7" max="7" width="8" customWidth="1"/>
    <col min="8" max="8" width="7.42578125" customWidth="1"/>
    <col min="9" max="9" width="7.7109375" customWidth="1"/>
    <col min="10" max="10" width="8" customWidth="1"/>
    <col min="11" max="11" width="8.140625" customWidth="1"/>
    <col min="12" max="12" width="8" customWidth="1"/>
    <col min="13" max="13" width="8.28515625" customWidth="1"/>
    <col min="14" max="14" width="7.5703125" customWidth="1"/>
    <col min="15" max="15" width="7.85546875" customWidth="1"/>
    <col min="16" max="16" width="8.42578125" customWidth="1"/>
  </cols>
  <sheetData>
    <row r="1" spans="1:16">
      <c r="A1" t="s">
        <v>0</v>
      </c>
      <c r="J1" s="2"/>
      <c r="K1" s="2"/>
      <c r="L1" s="2" t="s">
        <v>1</v>
      </c>
      <c r="M1" s="2"/>
      <c r="N1" s="2"/>
    </row>
    <row r="2" spans="1:16">
      <c r="K2" s="3" t="s">
        <v>2</v>
      </c>
      <c r="L2" s="3"/>
      <c r="M2" s="3"/>
      <c r="N2" s="3"/>
    </row>
    <row r="3" spans="1:16">
      <c r="K3" s="3" t="s">
        <v>3</v>
      </c>
      <c r="L3" s="3"/>
      <c r="M3" s="3"/>
      <c r="N3" s="3"/>
    </row>
    <row r="4" spans="1:16">
      <c r="K4" s="3" t="s">
        <v>54</v>
      </c>
      <c r="L4" s="3"/>
      <c r="M4" s="3"/>
      <c r="N4" s="3"/>
    </row>
    <row r="5" spans="1:16">
      <c r="A5" s="1" t="s">
        <v>6</v>
      </c>
      <c r="B5" s="1"/>
      <c r="C5" s="1"/>
      <c r="D5" s="1"/>
      <c r="E5" s="1"/>
      <c r="F5" s="1"/>
      <c r="G5" s="1"/>
      <c r="H5" s="1"/>
      <c r="I5" s="1"/>
    </row>
    <row r="6" spans="1:16">
      <c r="A6" s="1" t="s">
        <v>5</v>
      </c>
      <c r="B6" s="1"/>
      <c r="C6" s="1"/>
      <c r="D6" s="1"/>
      <c r="E6" s="1"/>
      <c r="F6" s="1"/>
      <c r="G6" s="1"/>
      <c r="H6" s="1"/>
      <c r="I6" s="1"/>
    </row>
    <row r="7" spans="1:16">
      <c r="A7" s="1" t="s">
        <v>53</v>
      </c>
      <c r="B7" s="1"/>
      <c r="C7" s="1"/>
      <c r="D7" s="1"/>
      <c r="E7" s="1"/>
      <c r="F7" s="1"/>
      <c r="G7" s="1"/>
      <c r="H7" s="1"/>
      <c r="I7" s="1"/>
    </row>
    <row r="9" spans="1:16">
      <c r="A9" s="5" t="s">
        <v>7</v>
      </c>
      <c r="B9" s="6" t="s">
        <v>8</v>
      </c>
      <c r="C9" s="7" t="s">
        <v>50</v>
      </c>
      <c r="D9" s="8"/>
      <c r="E9" s="8"/>
      <c r="F9" s="8"/>
      <c r="G9" s="8"/>
      <c r="H9" s="8"/>
      <c r="I9" s="8"/>
      <c r="J9" s="8"/>
      <c r="K9" s="8"/>
      <c r="L9" s="6" t="s">
        <v>10</v>
      </c>
      <c r="M9" s="7" t="s">
        <v>11</v>
      </c>
      <c r="N9" s="8"/>
      <c r="O9" s="9"/>
      <c r="P9" s="10" t="s">
        <v>51</v>
      </c>
    </row>
    <row r="10" spans="1:16">
      <c r="A10" s="11"/>
      <c r="B10" s="11" t="s">
        <v>9</v>
      </c>
      <c r="C10" s="12">
        <v>2005</v>
      </c>
      <c r="D10" s="12">
        <v>2006</v>
      </c>
      <c r="E10" s="12">
        <v>2007</v>
      </c>
      <c r="F10" s="12">
        <v>2008</v>
      </c>
      <c r="G10" s="12">
        <v>2009</v>
      </c>
      <c r="H10" s="12">
        <v>2010</v>
      </c>
      <c r="I10" s="12">
        <v>2011</v>
      </c>
      <c r="J10" s="12">
        <v>2012</v>
      </c>
      <c r="K10" s="12">
        <v>2013</v>
      </c>
      <c r="L10" s="11">
        <v>2014</v>
      </c>
      <c r="M10" s="12">
        <v>2015</v>
      </c>
      <c r="N10" s="12">
        <v>2016</v>
      </c>
      <c r="O10" s="12">
        <v>2017</v>
      </c>
      <c r="P10" s="13" t="s">
        <v>52</v>
      </c>
    </row>
    <row r="11" spans="1:16">
      <c r="C11" t="s">
        <v>46</v>
      </c>
    </row>
    <row r="12" spans="1:16" ht="41.25" customHeight="1">
      <c r="A12" s="24" t="s">
        <v>30</v>
      </c>
      <c r="B12" s="25" t="s">
        <v>45</v>
      </c>
      <c r="C12" s="4">
        <v>134.5</v>
      </c>
      <c r="D12" s="4">
        <v>136.30000000000001</v>
      </c>
      <c r="E12" s="4">
        <v>138.30000000000001</v>
      </c>
      <c r="F12" s="4">
        <v>140.6</v>
      </c>
      <c r="G12" s="4">
        <v>143.4</v>
      </c>
      <c r="H12" s="4">
        <v>145.9</v>
      </c>
      <c r="I12" s="4">
        <v>148.19999999999999</v>
      </c>
      <c r="J12" s="4">
        <v>150.5</v>
      </c>
      <c r="K12" s="4">
        <v>152.9</v>
      </c>
      <c r="L12" s="4">
        <v>153.30000000000001</v>
      </c>
      <c r="M12" s="4">
        <v>155.30000000000001</v>
      </c>
      <c r="N12" s="4">
        <v>156.19999999999999</v>
      </c>
      <c r="O12" s="4"/>
      <c r="P12" s="4"/>
    </row>
    <row r="13" spans="1:16">
      <c r="A13" s="16"/>
      <c r="B13" s="15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0.5" customHeight="1">
      <c r="A14" s="24" t="s">
        <v>31</v>
      </c>
      <c r="B14" s="25" t="s">
        <v>16</v>
      </c>
      <c r="C14" s="4">
        <v>34.799999999999997</v>
      </c>
      <c r="D14" s="4">
        <v>29.6</v>
      </c>
      <c r="E14" s="4">
        <v>53.9</v>
      </c>
      <c r="F14" s="4">
        <v>49.7</v>
      </c>
      <c r="G14" s="4">
        <v>8.3000000000000007</v>
      </c>
      <c r="H14" s="4">
        <v>8.6999999999999993</v>
      </c>
      <c r="I14" s="4">
        <v>28.8</v>
      </c>
      <c r="J14" s="4">
        <v>18.399999999999999</v>
      </c>
      <c r="K14" s="4">
        <v>24.7</v>
      </c>
      <c r="L14" s="4">
        <v>28</v>
      </c>
      <c r="M14" s="4">
        <v>32.200000000000003</v>
      </c>
      <c r="N14" s="4">
        <v>36.6</v>
      </c>
      <c r="O14" s="4"/>
      <c r="P14" s="4"/>
    </row>
    <row r="15" spans="1:16">
      <c r="A15" s="26" t="s">
        <v>47</v>
      </c>
      <c r="B15" s="27" t="s">
        <v>15</v>
      </c>
      <c r="C15" s="4">
        <v>74</v>
      </c>
      <c r="D15" s="4">
        <v>75</v>
      </c>
      <c r="E15" s="4">
        <v>159</v>
      </c>
      <c r="F15" s="4">
        <v>74</v>
      </c>
      <c r="G15" s="4">
        <v>14</v>
      </c>
      <c r="H15" s="4">
        <v>101</v>
      </c>
      <c r="I15" s="4">
        <v>313</v>
      </c>
      <c r="J15" s="4">
        <v>61</v>
      </c>
      <c r="K15" s="4">
        <v>120</v>
      </c>
      <c r="L15" s="4">
        <v>105.7</v>
      </c>
      <c r="M15" s="4">
        <v>106.5</v>
      </c>
      <c r="N15" s="4">
        <v>105.8</v>
      </c>
      <c r="O15" s="4"/>
      <c r="P15" s="4"/>
    </row>
    <row r="16" spans="1:16" ht="23.25" customHeight="1">
      <c r="A16" s="28" t="s">
        <v>17</v>
      </c>
      <c r="B16" s="27" t="s">
        <v>15</v>
      </c>
      <c r="C16" s="4">
        <v>110.3</v>
      </c>
      <c r="D16" s="4">
        <v>113.8</v>
      </c>
      <c r="E16" s="4">
        <v>114.7</v>
      </c>
      <c r="F16" s="4">
        <v>123.3</v>
      </c>
      <c r="G16" s="4">
        <v>121.02</v>
      </c>
      <c r="H16" s="4">
        <v>103.4</v>
      </c>
      <c r="I16" s="4">
        <v>105.6</v>
      </c>
      <c r="J16" s="4">
        <v>103.2</v>
      </c>
      <c r="K16" s="4">
        <v>108.2</v>
      </c>
      <c r="L16" s="4">
        <v>107.6</v>
      </c>
      <c r="M16" s="4">
        <v>108</v>
      </c>
      <c r="N16" s="4">
        <v>107.4</v>
      </c>
      <c r="O16" s="4"/>
      <c r="P16" s="4"/>
    </row>
    <row r="17" spans="1:16">
      <c r="A17" s="21"/>
      <c r="B17" s="20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50.25" customHeight="1">
      <c r="A18" s="29" t="s">
        <v>32</v>
      </c>
      <c r="B18" s="25" t="s">
        <v>16</v>
      </c>
      <c r="C18" s="4">
        <v>2024</v>
      </c>
      <c r="D18" s="4">
        <v>2194.1999999999998</v>
      </c>
      <c r="E18" s="4">
        <v>2797.5</v>
      </c>
      <c r="F18" s="4">
        <v>3081</v>
      </c>
      <c r="G18" s="4">
        <v>2889.8</v>
      </c>
      <c r="H18" s="4">
        <v>3207.7</v>
      </c>
      <c r="I18" s="4">
        <v>3450</v>
      </c>
      <c r="J18" s="4">
        <v>4602</v>
      </c>
      <c r="K18" s="4">
        <v>6324</v>
      </c>
      <c r="L18" s="12">
        <v>6034.7</v>
      </c>
      <c r="M18" s="12">
        <v>6119.1</v>
      </c>
      <c r="N18" s="12">
        <v>6995.5</v>
      </c>
      <c r="O18" s="4"/>
      <c r="P18" s="4"/>
    </row>
    <row r="19" spans="1:16">
      <c r="A19" s="26" t="s">
        <v>18</v>
      </c>
      <c r="B19" s="27" t="s">
        <v>15</v>
      </c>
      <c r="C19" s="4">
        <v>94.4</v>
      </c>
      <c r="D19" s="4">
        <v>101</v>
      </c>
      <c r="E19" s="4">
        <v>112</v>
      </c>
      <c r="F19" s="4">
        <v>95.4</v>
      </c>
      <c r="G19" s="4">
        <v>86.4</v>
      </c>
      <c r="H19" s="4">
        <v>107.7</v>
      </c>
      <c r="I19" s="4">
        <v>97.3</v>
      </c>
      <c r="J19" s="4">
        <v>122</v>
      </c>
      <c r="K19" s="4">
        <v>109.2</v>
      </c>
      <c r="L19" s="12">
        <v>102.3</v>
      </c>
      <c r="M19" s="12">
        <v>103.7</v>
      </c>
      <c r="N19" s="12">
        <v>107</v>
      </c>
      <c r="O19" s="4"/>
      <c r="P19" s="4"/>
    </row>
    <row r="20" spans="1:16" ht="21" customHeight="1">
      <c r="A20" s="28" t="s">
        <v>17</v>
      </c>
      <c r="B20" s="27" t="s">
        <v>15</v>
      </c>
      <c r="C20" s="30">
        <v>107.6</v>
      </c>
      <c r="D20" s="30">
        <v>107.4</v>
      </c>
      <c r="E20" s="30">
        <v>113.4</v>
      </c>
      <c r="F20" s="30">
        <v>115.5</v>
      </c>
      <c r="G20" s="30">
        <v>108.6</v>
      </c>
      <c r="H20" s="30">
        <v>103</v>
      </c>
      <c r="I20" s="30">
        <v>110.6</v>
      </c>
      <c r="J20" s="30">
        <v>109.6</v>
      </c>
      <c r="K20" s="30">
        <v>108.4</v>
      </c>
      <c r="L20" s="30">
        <v>108.6</v>
      </c>
      <c r="M20" s="30">
        <v>106.8</v>
      </c>
      <c r="N20" s="30">
        <v>107.6</v>
      </c>
      <c r="O20" s="30"/>
      <c r="P20" s="4"/>
    </row>
    <row r="21" spans="1:16">
      <c r="A21" s="14"/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52.5" customHeight="1">
      <c r="A22" s="31" t="s">
        <v>33</v>
      </c>
      <c r="B22" s="25" t="s">
        <v>16</v>
      </c>
      <c r="C22" s="4">
        <v>218.5</v>
      </c>
      <c r="D22" s="4">
        <v>176</v>
      </c>
      <c r="E22" s="4">
        <v>162.5</v>
      </c>
      <c r="F22" s="4">
        <v>184.2</v>
      </c>
      <c r="G22" s="4">
        <v>337.8</v>
      </c>
      <c r="H22" s="4">
        <v>285.8</v>
      </c>
      <c r="I22" s="4">
        <v>1937.5</v>
      </c>
      <c r="J22" s="4">
        <v>1660.9</v>
      </c>
      <c r="K22" s="4">
        <v>1529.3</v>
      </c>
      <c r="L22" s="4">
        <v>1655.4</v>
      </c>
      <c r="M22" s="4">
        <v>1909.8</v>
      </c>
      <c r="N22" s="4">
        <v>2737.1</v>
      </c>
      <c r="O22" s="4"/>
      <c r="P22" s="4"/>
    </row>
    <row r="23" spans="1:16">
      <c r="A23" s="32" t="s">
        <v>18</v>
      </c>
      <c r="B23" s="27" t="s">
        <v>15</v>
      </c>
      <c r="C23" s="4">
        <v>163</v>
      </c>
      <c r="D23" s="4">
        <v>68</v>
      </c>
      <c r="E23" s="4">
        <v>81</v>
      </c>
      <c r="F23" s="4">
        <v>103</v>
      </c>
      <c r="G23" s="4">
        <v>178</v>
      </c>
      <c r="H23" s="4">
        <v>82.6</v>
      </c>
      <c r="I23" s="4">
        <v>641</v>
      </c>
      <c r="J23" s="4">
        <v>83.5</v>
      </c>
      <c r="K23" s="4">
        <v>87.3</v>
      </c>
      <c r="L23" s="4">
        <v>105</v>
      </c>
      <c r="M23" s="4">
        <v>110</v>
      </c>
      <c r="N23" s="4">
        <v>135</v>
      </c>
      <c r="O23" s="4"/>
      <c r="P23" s="4"/>
    </row>
    <row r="24" spans="1:16" ht="21" customHeight="1">
      <c r="A24" s="28" t="s">
        <v>17</v>
      </c>
      <c r="B24" s="27" t="s">
        <v>15</v>
      </c>
      <c r="C24" s="30">
        <v>114.1</v>
      </c>
      <c r="D24" s="30">
        <v>118.9</v>
      </c>
      <c r="E24" s="30">
        <v>114.3</v>
      </c>
      <c r="F24" s="30">
        <v>109.8</v>
      </c>
      <c r="G24" s="30">
        <v>103.2</v>
      </c>
      <c r="H24" s="30">
        <v>102.4</v>
      </c>
      <c r="I24" s="30">
        <v>105.7</v>
      </c>
      <c r="J24" s="30">
        <v>102.6</v>
      </c>
      <c r="K24" s="30">
        <v>105.5</v>
      </c>
      <c r="L24" s="30">
        <v>105.3</v>
      </c>
      <c r="M24" s="30">
        <v>105.8</v>
      </c>
      <c r="N24" s="30">
        <v>106.2</v>
      </c>
      <c r="O24" s="30"/>
      <c r="P24" s="4"/>
    </row>
    <row r="25" spans="1:16">
      <c r="A25" s="17"/>
      <c r="B25" s="20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51" customHeight="1">
      <c r="A26" s="33" t="s">
        <v>19</v>
      </c>
      <c r="B26" s="25" t="s">
        <v>16</v>
      </c>
      <c r="C26" s="4">
        <v>175.8</v>
      </c>
      <c r="D26" s="4">
        <v>116.5</v>
      </c>
      <c r="E26" s="4">
        <v>151.1</v>
      </c>
      <c r="F26" s="4">
        <v>169.6</v>
      </c>
      <c r="G26" s="4">
        <v>194</v>
      </c>
      <c r="H26" s="4">
        <v>247.2</v>
      </c>
      <c r="I26" s="4">
        <v>1320.6</v>
      </c>
      <c r="J26" s="4">
        <v>1139.0999999999999</v>
      </c>
      <c r="K26" s="4">
        <v>1223.5</v>
      </c>
      <c r="L26" s="4">
        <v>1390.5</v>
      </c>
      <c r="M26" s="4">
        <v>1623.5</v>
      </c>
      <c r="N26" s="4">
        <v>2299</v>
      </c>
      <c r="O26" s="4"/>
      <c r="P26" s="4"/>
    </row>
    <row r="27" spans="1:16">
      <c r="A27" s="32" t="s">
        <v>18</v>
      </c>
      <c r="B27" s="27" t="s">
        <v>15</v>
      </c>
      <c r="C27" s="4">
        <v>152</v>
      </c>
      <c r="D27" s="4">
        <v>54</v>
      </c>
      <c r="E27" s="4">
        <v>113</v>
      </c>
      <c r="F27" s="4">
        <v>105</v>
      </c>
      <c r="G27" s="4">
        <v>113</v>
      </c>
      <c r="H27" s="4">
        <v>124</v>
      </c>
      <c r="I27" s="4">
        <v>501</v>
      </c>
      <c r="J27" s="4">
        <v>84</v>
      </c>
      <c r="K27" s="4">
        <v>103.4</v>
      </c>
      <c r="L27" s="4">
        <v>113.6</v>
      </c>
      <c r="M27" s="4">
        <v>116.7</v>
      </c>
      <c r="N27" s="4">
        <v>141.6</v>
      </c>
      <c r="O27" s="4"/>
      <c r="P27" s="4"/>
    </row>
    <row r="28" spans="1:16" ht="20.25" customHeight="1">
      <c r="A28" s="28" t="s">
        <v>17</v>
      </c>
      <c r="B28" s="27" t="s">
        <v>15</v>
      </c>
      <c r="C28" s="30">
        <v>117.7</v>
      </c>
      <c r="D28" s="30">
        <v>122.5</v>
      </c>
      <c r="E28" s="30">
        <v>114.4</v>
      </c>
      <c r="F28" s="30">
        <v>106.4</v>
      </c>
      <c r="G28" s="30">
        <v>101.5</v>
      </c>
      <c r="H28" s="30">
        <v>102.4</v>
      </c>
      <c r="I28" s="30">
        <v>106.6</v>
      </c>
      <c r="J28" s="30">
        <v>102.4</v>
      </c>
      <c r="K28" s="30">
        <v>103.5</v>
      </c>
      <c r="L28" s="30">
        <v>103.2</v>
      </c>
      <c r="M28" s="30">
        <v>102.9</v>
      </c>
      <c r="N28" s="30">
        <v>103.6</v>
      </c>
      <c r="O28" s="30"/>
      <c r="P28" s="4"/>
    </row>
    <row r="29" spans="1:16">
      <c r="A29" s="22"/>
      <c r="B29" s="2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24.75" customHeight="1">
      <c r="A30" s="29" t="s">
        <v>20</v>
      </c>
      <c r="B30" s="25" t="s">
        <v>16</v>
      </c>
      <c r="C30" s="4">
        <v>526.20000000000005</v>
      </c>
      <c r="D30" s="4">
        <v>1585.2</v>
      </c>
      <c r="E30" s="4">
        <v>1981.2</v>
      </c>
      <c r="F30" s="4">
        <v>2421</v>
      </c>
      <c r="G30" s="4">
        <v>2466</v>
      </c>
      <c r="H30" s="4">
        <v>2761.9</v>
      </c>
      <c r="I30" s="4">
        <v>3302.2</v>
      </c>
      <c r="J30" s="4">
        <v>4342.3999999999996</v>
      </c>
      <c r="K30" s="4">
        <v>4705</v>
      </c>
      <c r="L30" s="4">
        <v>5195.3</v>
      </c>
      <c r="M30" s="4">
        <v>5694.7</v>
      </c>
      <c r="N30" s="4">
        <v>6220.3</v>
      </c>
      <c r="O30" s="4"/>
      <c r="P30" s="4"/>
    </row>
    <row r="31" spans="1:16">
      <c r="A31" s="32" t="s">
        <v>18</v>
      </c>
      <c r="B31" s="27" t="s">
        <v>15</v>
      </c>
      <c r="C31" s="4">
        <v>92</v>
      </c>
      <c r="D31" s="4">
        <v>277</v>
      </c>
      <c r="E31" s="4">
        <v>115</v>
      </c>
      <c r="F31" s="4">
        <v>105</v>
      </c>
      <c r="G31" s="4">
        <v>89</v>
      </c>
      <c r="H31" s="4">
        <v>102</v>
      </c>
      <c r="I31" s="4">
        <v>107.9</v>
      </c>
      <c r="J31" s="4">
        <v>124.6</v>
      </c>
      <c r="K31" s="4">
        <v>106.6</v>
      </c>
      <c r="L31" s="4">
        <v>110.4</v>
      </c>
      <c r="M31" s="4">
        <v>109.6</v>
      </c>
      <c r="N31" s="4">
        <v>109.2</v>
      </c>
      <c r="O31" s="4"/>
      <c r="P31" s="4"/>
    </row>
    <row r="32" spans="1:16" ht="21.75" customHeight="1">
      <c r="A32" s="28" t="s">
        <v>17</v>
      </c>
      <c r="B32" s="27" t="s">
        <v>15</v>
      </c>
      <c r="C32" s="34">
        <v>109.9</v>
      </c>
      <c r="D32" s="34">
        <v>108.6</v>
      </c>
      <c r="E32" s="34">
        <v>108.3</v>
      </c>
      <c r="F32" s="34">
        <v>116.1</v>
      </c>
      <c r="G32" s="34">
        <v>114.5</v>
      </c>
      <c r="H32" s="34">
        <v>109.8</v>
      </c>
      <c r="I32" s="34">
        <v>110.8</v>
      </c>
      <c r="J32" s="34">
        <v>105.6</v>
      </c>
      <c r="K32" s="34">
        <v>106.6</v>
      </c>
      <c r="L32" s="34">
        <v>105.7</v>
      </c>
      <c r="M32" s="34">
        <v>104.6</v>
      </c>
      <c r="N32" s="34">
        <v>105.1</v>
      </c>
      <c r="O32" s="34"/>
      <c r="P32" s="4"/>
    </row>
    <row r="33" spans="1:16">
      <c r="A33" s="22"/>
      <c r="B33" s="20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27" customHeight="1">
      <c r="A34" s="24" t="s">
        <v>21</v>
      </c>
      <c r="B34" s="25" t="s">
        <v>16</v>
      </c>
      <c r="C34" s="4">
        <v>270.39999999999998</v>
      </c>
      <c r="D34" s="4">
        <v>578.70000000000005</v>
      </c>
      <c r="E34" s="4">
        <v>391.8</v>
      </c>
      <c r="F34" s="4">
        <v>420.6</v>
      </c>
      <c r="G34" s="4">
        <v>464.4</v>
      </c>
      <c r="H34" s="4">
        <v>497.5</v>
      </c>
      <c r="I34" s="4">
        <v>638.29999999999995</v>
      </c>
      <c r="J34" s="4">
        <v>663</v>
      </c>
      <c r="K34" s="4">
        <v>851.6</v>
      </c>
      <c r="L34" s="4">
        <v>930.3</v>
      </c>
      <c r="M34" s="4">
        <v>1120.4000000000001</v>
      </c>
      <c r="N34" s="4">
        <v>1312.4</v>
      </c>
      <c r="O34" s="4"/>
      <c r="P34" s="4"/>
    </row>
    <row r="35" spans="1:16">
      <c r="A35" s="26" t="s">
        <v>18</v>
      </c>
      <c r="B35" s="27" t="s">
        <v>15</v>
      </c>
      <c r="C35" s="4">
        <v>146</v>
      </c>
      <c r="D35" s="4">
        <v>192</v>
      </c>
      <c r="E35" s="4">
        <v>61</v>
      </c>
      <c r="F35" s="4">
        <v>96.4</v>
      </c>
      <c r="G35" s="4">
        <v>106.4</v>
      </c>
      <c r="H35" s="4">
        <v>101.1</v>
      </c>
      <c r="I35" s="4">
        <v>115</v>
      </c>
      <c r="J35" s="4">
        <v>97.3</v>
      </c>
      <c r="K35" s="4">
        <v>128.4</v>
      </c>
      <c r="L35" s="4">
        <v>109.2</v>
      </c>
      <c r="M35" s="4">
        <v>111.7</v>
      </c>
      <c r="N35" s="4">
        <v>108.1</v>
      </c>
      <c r="O35" s="4"/>
      <c r="P35" s="4"/>
    </row>
    <row r="36" spans="1:16" ht="20.25" customHeight="1">
      <c r="A36" s="28" t="s">
        <v>22</v>
      </c>
      <c r="B36" s="27" t="s">
        <v>15</v>
      </c>
      <c r="C36" s="34">
        <v>116.5</v>
      </c>
      <c r="D36" s="34">
        <v>111.2</v>
      </c>
      <c r="E36" s="34">
        <v>110.7</v>
      </c>
      <c r="F36" s="34">
        <v>111.3</v>
      </c>
      <c r="G36" s="34">
        <v>109.9</v>
      </c>
      <c r="H36" s="34">
        <v>105.9</v>
      </c>
      <c r="I36" s="34">
        <v>111.5</v>
      </c>
      <c r="J36" s="34">
        <v>106.7</v>
      </c>
      <c r="K36" s="34">
        <v>111.8</v>
      </c>
      <c r="L36" s="34">
        <v>110.7</v>
      </c>
      <c r="M36" s="34">
        <v>107.8</v>
      </c>
      <c r="N36" s="34">
        <v>108.3</v>
      </c>
      <c r="O36" s="34"/>
      <c r="P36" s="4"/>
    </row>
    <row r="37" spans="1:1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30" customHeight="1">
      <c r="A38" s="35" t="s">
        <v>34</v>
      </c>
      <c r="B38" s="25" t="s">
        <v>16</v>
      </c>
      <c r="C38" s="4">
        <v>0</v>
      </c>
      <c r="D38" s="4">
        <v>2.2000000000000002</v>
      </c>
      <c r="E38" s="4">
        <v>6.5</v>
      </c>
      <c r="F38" s="4">
        <v>10.4</v>
      </c>
      <c r="G38" s="4">
        <v>7.1</v>
      </c>
      <c r="H38" s="4">
        <v>3.3</v>
      </c>
      <c r="I38" s="4">
        <v>7.8</v>
      </c>
      <c r="J38" s="4">
        <v>8.1999999999999993</v>
      </c>
      <c r="K38" s="4">
        <v>43.2</v>
      </c>
      <c r="L38" s="4"/>
      <c r="M38" s="4"/>
      <c r="N38" s="4"/>
      <c r="O38" s="4"/>
      <c r="P38" s="4"/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33" customHeight="1">
      <c r="A40" s="29" t="s">
        <v>35</v>
      </c>
      <c r="B40" s="27" t="s">
        <v>23</v>
      </c>
      <c r="C40" s="4">
        <v>235.4</v>
      </c>
      <c r="D40" s="4">
        <v>272.89999999999998</v>
      </c>
      <c r="E40" s="4">
        <v>456.6</v>
      </c>
      <c r="F40" s="4">
        <v>585.70000000000005</v>
      </c>
      <c r="G40" s="4">
        <v>700.9</v>
      </c>
      <c r="H40" s="4">
        <v>846.4</v>
      </c>
      <c r="I40" s="4">
        <v>927.9</v>
      </c>
      <c r="J40" s="4">
        <v>1397.9</v>
      </c>
      <c r="K40" s="4">
        <v>1752.9</v>
      </c>
      <c r="L40" s="4">
        <v>1928.1</v>
      </c>
      <c r="M40" s="4">
        <v>2174.8000000000002</v>
      </c>
      <c r="N40" s="4">
        <v>2457.6</v>
      </c>
      <c r="O40" s="4"/>
      <c r="P40" s="4"/>
    </row>
    <row r="41" spans="1:16">
      <c r="A41" s="26" t="s">
        <v>24</v>
      </c>
      <c r="B41" s="27" t="s">
        <v>15</v>
      </c>
      <c r="C41" s="40" t="e">
        <f t="shared" ref="C41" si="0">C40/B40*100</f>
        <v>#VALUE!</v>
      </c>
      <c r="D41" s="40">
        <f t="shared" ref="D41" si="1">D40/C40*100</f>
        <v>115.93033135089208</v>
      </c>
      <c r="E41" s="40">
        <f t="shared" ref="E41" si="2">E40/D40*100</f>
        <v>167.31403444485161</v>
      </c>
      <c r="F41" s="40">
        <f t="shared" ref="F41" si="3">F40/E40*100</f>
        <v>128.2742006132282</v>
      </c>
      <c r="G41" s="40">
        <f t="shared" ref="G41" si="4">G40/F40*100</f>
        <v>119.66877240908313</v>
      </c>
      <c r="H41" s="40">
        <f t="shared" ref="H41" si="5">H40/G40*100</f>
        <v>120.75902411185619</v>
      </c>
      <c r="I41" s="40">
        <f t="shared" ref="I41" si="6">I40/H40*100</f>
        <v>109.62901701323251</v>
      </c>
      <c r="J41" s="40">
        <f t="shared" ref="J41" si="7">J40/I40*100</f>
        <v>150.65200991486151</v>
      </c>
      <c r="K41" s="41">
        <v>125.4</v>
      </c>
      <c r="L41" s="4">
        <v>110</v>
      </c>
      <c r="M41" s="4">
        <v>112.8</v>
      </c>
      <c r="N41" s="4">
        <v>113</v>
      </c>
      <c r="O41" s="4"/>
      <c r="P41" s="4"/>
    </row>
    <row r="42" spans="1:16">
      <c r="A42" s="19"/>
      <c r="B42" s="20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50.25" customHeight="1">
      <c r="A43" s="29" t="s">
        <v>36</v>
      </c>
      <c r="B43" s="36" t="s">
        <v>25</v>
      </c>
      <c r="C43" s="4">
        <v>3096</v>
      </c>
      <c r="D43" s="4">
        <v>3766</v>
      </c>
      <c r="E43" s="4">
        <v>3775</v>
      </c>
      <c r="F43" s="4">
        <v>5420</v>
      </c>
      <c r="G43" s="4">
        <v>6843</v>
      </c>
      <c r="H43" s="4">
        <v>7462</v>
      </c>
      <c r="I43" s="4">
        <v>7830</v>
      </c>
      <c r="J43" s="4">
        <v>10777</v>
      </c>
      <c r="K43" s="4">
        <v>14631</v>
      </c>
      <c r="L43" s="4">
        <v>16299</v>
      </c>
      <c r="M43" s="4">
        <v>18205</v>
      </c>
      <c r="N43" s="4">
        <v>20353</v>
      </c>
      <c r="O43" s="4"/>
      <c r="P43" s="4"/>
    </row>
    <row r="44" spans="1:16">
      <c r="A44" s="32" t="s">
        <v>18</v>
      </c>
      <c r="B44" s="27" t="s">
        <v>15</v>
      </c>
      <c r="C44" s="40">
        <v>106.9</v>
      </c>
      <c r="D44" s="40">
        <f t="shared" ref="D44" si="8">D43/C43*100</f>
        <v>121.64082687338502</v>
      </c>
      <c r="E44" s="40">
        <f t="shared" ref="E44" si="9">E43/D43*100</f>
        <v>100.23898035050452</v>
      </c>
      <c r="F44" s="40">
        <f t="shared" ref="F44" si="10">F43/E43*100</f>
        <v>143.57615894039733</v>
      </c>
      <c r="G44" s="40">
        <f t="shared" ref="G44" si="11">G43/F43*100</f>
        <v>126.25461254612547</v>
      </c>
      <c r="H44" s="40">
        <f t="shared" ref="H44" si="12">H43/G43*100</f>
        <v>109.045740172439</v>
      </c>
      <c r="I44" s="40">
        <f t="shared" ref="I44" si="13">I43/H43*100</f>
        <v>104.93165371214153</v>
      </c>
      <c r="J44" s="40">
        <f t="shared" ref="J44" si="14">J43/I43*100</f>
        <v>137.63729246487867</v>
      </c>
      <c r="K44" s="40">
        <v>125.5</v>
      </c>
      <c r="L44" s="4">
        <v>111.4</v>
      </c>
      <c r="M44" s="4">
        <v>111.7</v>
      </c>
      <c r="N44" s="4">
        <v>111.8</v>
      </c>
      <c r="O44" s="4"/>
      <c r="P44" s="4"/>
    </row>
    <row r="45" spans="1:16">
      <c r="A45" s="19"/>
      <c r="B45" s="18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53.25" customHeight="1">
      <c r="A46" s="37" t="s">
        <v>40</v>
      </c>
      <c r="B46" s="36" t="s">
        <v>14</v>
      </c>
      <c r="C46" s="4">
        <v>38.799999999999997</v>
      </c>
      <c r="D46" s="4">
        <v>40</v>
      </c>
      <c r="E46" s="4">
        <v>40.200000000000003</v>
      </c>
      <c r="F46" s="4">
        <v>40.200000000000003</v>
      </c>
      <c r="G46" s="4">
        <v>40.200000000000003</v>
      </c>
      <c r="H46" s="4">
        <v>40.200000000000003</v>
      </c>
      <c r="I46" s="4">
        <v>51.3</v>
      </c>
      <c r="J46" s="4">
        <v>52.1</v>
      </c>
      <c r="K46" s="4">
        <v>53.1</v>
      </c>
      <c r="L46" s="4">
        <v>54</v>
      </c>
      <c r="M46" s="4">
        <v>55.1</v>
      </c>
      <c r="N46" s="4">
        <v>56.4</v>
      </c>
      <c r="O46" s="4"/>
      <c r="P46" s="4"/>
    </row>
    <row r="47" spans="1:16">
      <c r="A47" s="23"/>
      <c r="B47" s="18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54.75" customHeight="1">
      <c r="A48" s="37" t="s">
        <v>49</v>
      </c>
      <c r="B48" s="36" t="s">
        <v>14</v>
      </c>
      <c r="C48" s="4">
        <v>9.4</v>
      </c>
      <c r="D48" s="4">
        <v>9.1</v>
      </c>
      <c r="E48" s="4">
        <v>11.7</v>
      </c>
      <c r="F48" s="4">
        <v>11.6</v>
      </c>
      <c r="G48" s="4">
        <v>11.5</v>
      </c>
      <c r="H48" s="4">
        <v>11.4</v>
      </c>
      <c r="I48" s="4">
        <v>8.6</v>
      </c>
      <c r="J48" s="4">
        <v>7.3</v>
      </c>
      <c r="K48" s="4">
        <v>6.9</v>
      </c>
      <c r="L48" s="4">
        <v>6.2</v>
      </c>
      <c r="M48" s="4">
        <v>6.1</v>
      </c>
      <c r="N48" s="4">
        <v>5.2</v>
      </c>
      <c r="O48" s="4"/>
      <c r="P48" s="4"/>
    </row>
    <row r="49" spans="1:16">
      <c r="A49" s="23"/>
      <c r="B49" s="18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54.75" customHeight="1">
      <c r="A50" s="37" t="s">
        <v>41</v>
      </c>
      <c r="B50" s="36" t="s">
        <v>14</v>
      </c>
      <c r="C50" s="4">
        <v>1.7</v>
      </c>
      <c r="D50" s="4">
        <v>1.7</v>
      </c>
      <c r="E50" s="4">
        <v>1.7</v>
      </c>
      <c r="F50" s="4">
        <v>1.7</v>
      </c>
      <c r="G50" s="4">
        <v>1.6</v>
      </c>
      <c r="H50" s="4">
        <v>1.4</v>
      </c>
      <c r="I50" s="4">
        <v>1.3</v>
      </c>
      <c r="J50" s="4">
        <v>1.2</v>
      </c>
      <c r="K50" s="4">
        <v>1</v>
      </c>
      <c r="L50" s="4">
        <v>1</v>
      </c>
      <c r="M50" s="4">
        <v>1</v>
      </c>
      <c r="N50" s="4">
        <v>0.9</v>
      </c>
      <c r="O50" s="4"/>
      <c r="P50" s="4"/>
    </row>
    <row r="51" spans="1:16">
      <c r="A51" s="23"/>
      <c r="B51" s="1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39.75" customHeight="1">
      <c r="A52" s="24" t="s">
        <v>42</v>
      </c>
      <c r="B52" s="2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26.25">
      <c r="A53" s="38" t="s">
        <v>43</v>
      </c>
      <c r="B53" s="25" t="s">
        <v>29</v>
      </c>
      <c r="C53" s="4">
        <v>24</v>
      </c>
      <c r="D53" s="4">
        <v>18.600000000000001</v>
      </c>
      <c r="E53" s="4">
        <v>22.5</v>
      </c>
      <c r="F53" s="4">
        <v>22.5</v>
      </c>
      <c r="G53" s="4">
        <v>22.2</v>
      </c>
      <c r="H53" s="4">
        <v>22.1</v>
      </c>
      <c r="I53" s="4">
        <v>18.2</v>
      </c>
      <c r="J53" s="4">
        <v>18</v>
      </c>
      <c r="K53" s="4">
        <v>17.899999999999999</v>
      </c>
      <c r="L53" s="4">
        <v>17</v>
      </c>
      <c r="M53" s="4">
        <v>16.5</v>
      </c>
      <c r="N53" s="4">
        <v>16</v>
      </c>
      <c r="O53" s="4"/>
      <c r="P53" s="4"/>
    </row>
    <row r="54" spans="1:16" ht="11.25" customHeight="1">
      <c r="A54" s="23"/>
      <c r="B54" s="18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21" customHeight="1">
      <c r="A55" s="39" t="s">
        <v>44</v>
      </c>
      <c r="B55" s="36" t="s">
        <v>29</v>
      </c>
      <c r="C55" s="4">
        <v>4</v>
      </c>
      <c r="D55" s="4">
        <v>3.5</v>
      </c>
      <c r="E55" s="4">
        <v>3.3</v>
      </c>
      <c r="F55" s="4">
        <v>3.3</v>
      </c>
      <c r="G55" s="4">
        <v>3.1</v>
      </c>
      <c r="H55" s="4">
        <v>2.8</v>
      </c>
      <c r="I55" s="4">
        <v>2.1</v>
      </c>
      <c r="J55" s="4">
        <v>1.9</v>
      </c>
      <c r="K55" s="4">
        <v>1.6</v>
      </c>
      <c r="L55" s="4">
        <v>1.6</v>
      </c>
      <c r="M55" s="4">
        <v>1.6</v>
      </c>
      <c r="N55" s="4">
        <v>1.5</v>
      </c>
      <c r="O55" s="4"/>
      <c r="P55" s="4"/>
    </row>
    <row r="56" spans="1:16" ht="43.5" customHeight="1"/>
    <row r="58" spans="1:16" ht="42" customHeight="1"/>
    <row r="60" spans="1:16" ht="39.75" customHeight="1"/>
    <row r="61" spans="1:16" ht="23.25" customHeight="1"/>
    <row r="63" spans="1:16" ht="21" customHeight="1"/>
  </sheetData>
  <pageMargins left="0.25" right="0.25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5"/>
  <sheetViews>
    <sheetView topLeftCell="A4" workbookViewId="0">
      <selection activeCell="I15" sqref="I15"/>
    </sheetView>
  </sheetViews>
  <sheetFormatPr defaultRowHeight="15"/>
  <cols>
    <col min="1" max="1" width="19" customWidth="1"/>
    <col min="2" max="2" width="11" customWidth="1"/>
    <col min="3" max="3" width="7.85546875" customWidth="1"/>
    <col min="4" max="4" width="7.5703125" customWidth="1"/>
    <col min="5" max="6" width="7.28515625" customWidth="1"/>
    <col min="7" max="7" width="7.5703125" customWidth="1"/>
    <col min="8" max="8" width="7.7109375" customWidth="1"/>
    <col min="9" max="9" width="8" customWidth="1"/>
    <col min="10" max="10" width="7.7109375" customWidth="1"/>
    <col min="11" max="11" width="7.28515625" customWidth="1"/>
    <col min="12" max="12" width="7.140625" customWidth="1"/>
    <col min="13" max="13" width="6.85546875" customWidth="1"/>
    <col min="14" max="14" width="7" customWidth="1"/>
    <col min="15" max="15" width="7.5703125" customWidth="1"/>
    <col min="16" max="16" width="7.140625" customWidth="1"/>
    <col min="17" max="17" width="8.140625" customWidth="1"/>
  </cols>
  <sheetData>
    <row r="1" spans="1:17">
      <c r="A1" t="s">
        <v>0</v>
      </c>
      <c r="J1" s="2"/>
      <c r="K1" s="2"/>
      <c r="L1" s="2" t="s">
        <v>62</v>
      </c>
      <c r="M1" s="2"/>
      <c r="N1" s="2"/>
    </row>
    <row r="2" spans="1:17">
      <c r="K2" s="3" t="s">
        <v>2</v>
      </c>
      <c r="L2" s="3"/>
      <c r="M2" s="3"/>
      <c r="N2" s="3"/>
    </row>
    <row r="3" spans="1:17">
      <c r="K3" s="3" t="s">
        <v>58</v>
      </c>
      <c r="L3" s="3"/>
      <c r="M3" s="3"/>
      <c r="N3" s="3"/>
    </row>
    <row r="4" spans="1:17">
      <c r="K4" s="3" t="s">
        <v>59</v>
      </c>
      <c r="L4" s="3"/>
      <c r="M4" s="3"/>
      <c r="N4" s="3"/>
    </row>
    <row r="5" spans="1:17">
      <c r="A5" s="1" t="s">
        <v>6</v>
      </c>
      <c r="B5" s="1"/>
      <c r="C5" s="1"/>
      <c r="D5" s="1"/>
      <c r="E5" s="1"/>
      <c r="F5" s="1"/>
      <c r="G5" s="1"/>
      <c r="H5" s="1"/>
      <c r="I5" s="1"/>
    </row>
    <row r="6" spans="1:17">
      <c r="A6" s="1" t="s">
        <v>56</v>
      </c>
      <c r="B6" s="1"/>
      <c r="C6" s="1"/>
      <c r="D6" s="1"/>
      <c r="E6" s="1"/>
      <c r="F6" s="1"/>
      <c r="G6" s="1"/>
      <c r="H6" s="1"/>
      <c r="I6" s="1"/>
    </row>
    <row r="7" spans="1:17">
      <c r="A7" s="1" t="s">
        <v>57</v>
      </c>
      <c r="B7" s="1"/>
      <c r="C7" s="1"/>
      <c r="D7" s="1"/>
      <c r="E7" s="1"/>
      <c r="F7" s="1"/>
      <c r="G7" s="1"/>
      <c r="H7" s="1"/>
      <c r="I7" s="1"/>
    </row>
    <row r="8" spans="1:17" ht="9" customHeight="1"/>
    <row r="9" spans="1:17">
      <c r="A9" s="5" t="s">
        <v>63</v>
      </c>
      <c r="B9" s="6" t="s">
        <v>8</v>
      </c>
      <c r="C9" s="7" t="s">
        <v>50</v>
      </c>
      <c r="D9" s="8"/>
      <c r="E9" s="8"/>
      <c r="F9" s="8"/>
      <c r="G9" s="8"/>
      <c r="H9" s="8"/>
      <c r="I9" s="8"/>
      <c r="J9" s="8"/>
      <c r="K9" s="8"/>
      <c r="L9" s="42"/>
      <c r="M9" s="6" t="s">
        <v>10</v>
      </c>
      <c r="N9" s="7" t="s">
        <v>11</v>
      </c>
      <c r="O9" s="8"/>
      <c r="P9" s="9"/>
      <c r="Q9" s="10" t="s">
        <v>60</v>
      </c>
    </row>
    <row r="10" spans="1:17">
      <c r="A10" s="11"/>
      <c r="B10" s="11" t="s">
        <v>9</v>
      </c>
      <c r="C10" s="12">
        <v>2006</v>
      </c>
      <c r="D10" s="12">
        <v>2007</v>
      </c>
      <c r="E10" s="12">
        <v>2008</v>
      </c>
      <c r="F10" s="12">
        <v>2009</v>
      </c>
      <c r="G10" s="12">
        <v>2010</v>
      </c>
      <c r="H10" s="12">
        <v>2011</v>
      </c>
      <c r="I10" s="12">
        <v>2012</v>
      </c>
      <c r="J10" s="12">
        <v>2013</v>
      </c>
      <c r="K10" s="12">
        <v>2014</v>
      </c>
      <c r="L10" s="12">
        <v>2015</v>
      </c>
      <c r="M10" s="11">
        <v>2016</v>
      </c>
      <c r="N10" s="12">
        <v>2017</v>
      </c>
      <c r="O10" s="12">
        <v>2018</v>
      </c>
      <c r="P10" s="12">
        <v>2019</v>
      </c>
      <c r="Q10" s="13" t="s">
        <v>61</v>
      </c>
    </row>
    <row r="11" spans="1:17">
      <c r="C11" t="s">
        <v>46</v>
      </c>
    </row>
    <row r="12" spans="1:17" ht="51.75" customHeight="1">
      <c r="A12" s="43" t="s">
        <v>64</v>
      </c>
      <c r="B12" s="44" t="s">
        <v>45</v>
      </c>
      <c r="C12" s="4">
        <v>136.30000000000001</v>
      </c>
      <c r="D12" s="4">
        <v>138.30000000000001</v>
      </c>
      <c r="E12" s="4">
        <v>140.6</v>
      </c>
      <c r="F12" s="4">
        <v>143.4</v>
      </c>
      <c r="G12" s="4">
        <v>145.9</v>
      </c>
      <c r="H12" s="4">
        <v>148.19999999999999</v>
      </c>
      <c r="I12" s="4">
        <v>150.5</v>
      </c>
      <c r="J12" s="4">
        <v>152.9</v>
      </c>
      <c r="K12" s="4">
        <v>154.69999999999999</v>
      </c>
      <c r="L12" s="4">
        <v>157</v>
      </c>
      <c r="M12" s="4">
        <v>159.5</v>
      </c>
      <c r="N12" s="4">
        <v>161.9</v>
      </c>
      <c r="O12" s="4">
        <v>164</v>
      </c>
      <c r="P12" s="4">
        <v>166.2</v>
      </c>
      <c r="Q12" s="41">
        <f>P12/L12*100</f>
        <v>105.85987261146497</v>
      </c>
    </row>
    <row r="13" spans="1:17">
      <c r="A13" s="45"/>
      <c r="B13" s="4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37.5" customHeight="1">
      <c r="A14" s="43" t="s">
        <v>65</v>
      </c>
      <c r="B14" s="44" t="s">
        <v>16</v>
      </c>
      <c r="C14" s="4">
        <v>29.6</v>
      </c>
      <c r="D14" s="4">
        <v>53.9</v>
      </c>
      <c r="E14" s="4">
        <v>49.7</v>
      </c>
      <c r="F14" s="4">
        <v>8.3000000000000007</v>
      </c>
      <c r="G14" s="4">
        <v>8.6999999999999993</v>
      </c>
      <c r="H14" s="4">
        <v>28.8</v>
      </c>
      <c r="I14" s="4">
        <v>18.399999999999999</v>
      </c>
      <c r="J14" s="4">
        <v>24.7</v>
      </c>
      <c r="K14" s="4">
        <v>32.9</v>
      </c>
      <c r="L14" s="4">
        <v>36.75</v>
      </c>
      <c r="M14" s="4">
        <v>41.6</v>
      </c>
      <c r="N14" s="41">
        <f>M14*M15*N16/10000</f>
        <v>49.209121088435381</v>
      </c>
      <c r="O14" s="41">
        <f>N14*N15*O16/10000</f>
        <v>53.532093166933336</v>
      </c>
      <c r="P14" s="41">
        <f>O14*O15*P16/10000</f>
        <v>60.622462214357022</v>
      </c>
      <c r="Q14" s="41">
        <f>P14/L14*100</f>
        <v>164.95908085539327</v>
      </c>
    </row>
    <row r="15" spans="1:17" ht="13.5" customHeight="1">
      <c r="A15" s="47" t="s">
        <v>81</v>
      </c>
      <c r="B15" s="48" t="s">
        <v>15</v>
      </c>
      <c r="C15" s="4">
        <v>75</v>
      </c>
      <c r="D15" s="41">
        <f t="shared" ref="D15:M15" si="0">D14/C14*100</f>
        <v>182.09459459459458</v>
      </c>
      <c r="E15" s="41">
        <f t="shared" si="0"/>
        <v>92.20779220779221</v>
      </c>
      <c r="F15" s="41">
        <f t="shared" si="0"/>
        <v>16.700201207243463</v>
      </c>
      <c r="G15" s="41">
        <f t="shared" si="0"/>
        <v>104.81927710843372</v>
      </c>
      <c r="H15" s="41">
        <f t="shared" si="0"/>
        <v>331.03448275862075</v>
      </c>
      <c r="I15" s="41">
        <f t="shared" si="0"/>
        <v>63.888888888888886</v>
      </c>
      <c r="J15" s="41">
        <f t="shared" si="0"/>
        <v>134.23913043478262</v>
      </c>
      <c r="K15" s="41">
        <f t="shared" si="0"/>
        <v>133.19838056680163</v>
      </c>
      <c r="L15" s="41">
        <f t="shared" si="0"/>
        <v>111.70212765957447</v>
      </c>
      <c r="M15" s="41">
        <f t="shared" si="0"/>
        <v>113.19727891156464</v>
      </c>
      <c r="N15" s="4">
        <f>N14*O16/N14</f>
        <v>104.29999999999998</v>
      </c>
      <c r="O15" s="41">
        <f>O14/N14*100</f>
        <v>108.78489999999998</v>
      </c>
      <c r="P15" s="41">
        <f>P14/O14*100</f>
        <v>113.24508089999998</v>
      </c>
      <c r="Q15" s="41">
        <f t="shared" ref="Q15" si="1">P15/L15*100</f>
        <v>101.38131051999997</v>
      </c>
    </row>
    <row r="16" spans="1:17" ht="18" customHeight="1">
      <c r="A16" s="49" t="s">
        <v>82</v>
      </c>
      <c r="B16" s="48" t="s">
        <v>15</v>
      </c>
      <c r="C16" s="4">
        <v>100.8</v>
      </c>
      <c r="D16" s="4">
        <v>94.1</v>
      </c>
      <c r="E16" s="4">
        <v>109.4</v>
      </c>
      <c r="F16" s="4">
        <v>117.8</v>
      </c>
      <c r="G16" s="4">
        <v>108.8</v>
      </c>
      <c r="H16" s="4">
        <v>135.69999999999999</v>
      </c>
      <c r="I16" s="4">
        <v>103.3</v>
      </c>
      <c r="J16" s="4">
        <v>72.099999999999994</v>
      </c>
      <c r="K16" s="4">
        <v>91.2</v>
      </c>
      <c r="L16" s="4">
        <v>103.1</v>
      </c>
      <c r="M16" s="4">
        <v>105.4</v>
      </c>
      <c r="N16" s="4">
        <v>104.5</v>
      </c>
      <c r="O16" s="4">
        <v>104.3</v>
      </c>
      <c r="P16" s="4">
        <v>104.1</v>
      </c>
      <c r="Q16" s="41" t="s">
        <v>48</v>
      </c>
    </row>
    <row r="17" spans="1:17">
      <c r="A17" s="50"/>
      <c r="B17" s="5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48" customHeight="1">
      <c r="A18" s="52" t="s">
        <v>66</v>
      </c>
      <c r="B18" s="44" t="s">
        <v>16</v>
      </c>
      <c r="C18" s="4">
        <v>2194.1999999999998</v>
      </c>
      <c r="D18" s="4">
        <v>2797.5</v>
      </c>
      <c r="E18" s="4">
        <v>3081</v>
      </c>
      <c r="F18" s="4">
        <v>2889.8</v>
      </c>
      <c r="G18" s="4">
        <v>3207.7</v>
      </c>
      <c r="H18" s="4">
        <v>3450</v>
      </c>
      <c r="I18" s="4">
        <v>4602</v>
      </c>
      <c r="J18" s="4">
        <v>6324</v>
      </c>
      <c r="K18" s="4">
        <v>6798</v>
      </c>
      <c r="L18" s="4">
        <v>7163.3</v>
      </c>
      <c r="M18" s="4">
        <v>8056.2</v>
      </c>
      <c r="N18" s="41">
        <v>8136</v>
      </c>
      <c r="O18" s="41">
        <v>8539</v>
      </c>
      <c r="P18" s="41">
        <v>9051</v>
      </c>
      <c r="Q18" s="41">
        <f>P18/L18*100</f>
        <v>126.3523794898999</v>
      </c>
    </row>
    <row r="19" spans="1:17">
      <c r="A19" s="47" t="s">
        <v>18</v>
      </c>
      <c r="B19" s="48" t="s">
        <v>15</v>
      </c>
      <c r="C19" s="4">
        <v>101</v>
      </c>
      <c r="D19" s="4">
        <v>112</v>
      </c>
      <c r="E19" s="4">
        <v>95.4</v>
      </c>
      <c r="F19" s="4">
        <v>86.4</v>
      </c>
      <c r="G19" s="4">
        <v>107.7</v>
      </c>
      <c r="H19" s="4">
        <v>97.3</v>
      </c>
      <c r="I19" s="4">
        <v>122</v>
      </c>
      <c r="J19" s="4">
        <v>109.2</v>
      </c>
      <c r="K19" s="4">
        <f t="shared" ref="K19:P19" si="2">K18/J18*100</f>
        <v>107.49525616698293</v>
      </c>
      <c r="L19" s="41">
        <f t="shared" si="2"/>
        <v>105.37363930567814</v>
      </c>
      <c r="M19" s="41">
        <f t="shared" si="2"/>
        <v>112.46492538355226</v>
      </c>
      <c r="N19" s="41">
        <f t="shared" si="2"/>
        <v>100.99054144633948</v>
      </c>
      <c r="O19" s="41">
        <f t="shared" si="2"/>
        <v>104.95329400196658</v>
      </c>
      <c r="P19" s="41">
        <f t="shared" si="2"/>
        <v>105.99601826911815</v>
      </c>
      <c r="Q19" s="41">
        <f t="shared" ref="Q19" si="3">P19/L19*100</f>
        <v>100.59064009513285</v>
      </c>
    </row>
    <row r="20" spans="1:17" ht="27" customHeight="1">
      <c r="A20" s="49" t="s">
        <v>17</v>
      </c>
      <c r="B20" s="48" t="s">
        <v>15</v>
      </c>
      <c r="C20" s="30">
        <v>107.4</v>
      </c>
      <c r="D20" s="30">
        <v>113.4</v>
      </c>
      <c r="E20" s="30">
        <v>115.5</v>
      </c>
      <c r="F20" s="30">
        <v>108.6</v>
      </c>
      <c r="G20" s="30">
        <v>103</v>
      </c>
      <c r="H20" s="30">
        <v>110.6</v>
      </c>
      <c r="I20" s="30">
        <v>112</v>
      </c>
      <c r="J20" s="30">
        <v>109.9</v>
      </c>
      <c r="K20" s="30">
        <v>105.8</v>
      </c>
      <c r="L20" s="30">
        <v>107.5</v>
      </c>
      <c r="M20" s="30">
        <v>106.1</v>
      </c>
      <c r="N20" s="30">
        <v>106.9</v>
      </c>
      <c r="O20" s="30">
        <v>106.9</v>
      </c>
      <c r="P20" s="30">
        <v>105.1</v>
      </c>
      <c r="Q20" s="41" t="s">
        <v>48</v>
      </c>
    </row>
    <row r="21" spans="1:17">
      <c r="A21" s="53"/>
      <c r="B21" s="5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48" customHeight="1">
      <c r="A22" s="54" t="s">
        <v>67</v>
      </c>
      <c r="B22" s="44" t="s">
        <v>16</v>
      </c>
      <c r="C22" s="4">
        <v>176</v>
      </c>
      <c r="D22" s="4">
        <v>162.5</v>
      </c>
      <c r="E22" s="4">
        <v>184.2</v>
      </c>
      <c r="F22" s="4">
        <v>337.8</v>
      </c>
      <c r="G22" s="4">
        <v>285.8</v>
      </c>
      <c r="H22" s="4">
        <v>1937.5</v>
      </c>
      <c r="I22" s="4">
        <v>1660.9</v>
      </c>
      <c r="J22" s="4">
        <v>1529.3</v>
      </c>
      <c r="K22" s="4">
        <v>1698.2</v>
      </c>
      <c r="L22" s="4">
        <v>2125.9</v>
      </c>
      <c r="M22" s="4">
        <v>2433.8000000000002</v>
      </c>
      <c r="N22" s="41">
        <f>M22*M23*N24/10000</f>
        <v>2683.2645000000002</v>
      </c>
      <c r="O22" s="41">
        <f>N22*N23*O24/10000</f>
        <v>2930.1919156125</v>
      </c>
      <c r="P22" s="41">
        <f>O22*O23*P24/10000</f>
        <v>3343.8357538458431</v>
      </c>
      <c r="Q22" s="41">
        <f>P22/L22*100</f>
        <v>157.29035955810917</v>
      </c>
    </row>
    <row r="23" spans="1:17">
      <c r="A23" s="55" t="s">
        <v>18</v>
      </c>
      <c r="B23" s="48" t="s">
        <v>15</v>
      </c>
      <c r="C23" s="4">
        <v>68</v>
      </c>
      <c r="D23" s="4">
        <v>81</v>
      </c>
      <c r="E23" s="4">
        <v>103</v>
      </c>
      <c r="F23" s="4">
        <v>178</v>
      </c>
      <c r="G23" s="4">
        <v>82.6</v>
      </c>
      <c r="H23" s="4">
        <v>641</v>
      </c>
      <c r="I23" s="4">
        <v>83.5</v>
      </c>
      <c r="J23" s="4">
        <v>87.3</v>
      </c>
      <c r="K23" s="4">
        <f>K22*L24/K22</f>
        <v>111.9</v>
      </c>
      <c r="L23" s="4">
        <f>L22*M24/L22</f>
        <v>106</v>
      </c>
      <c r="M23" s="4">
        <f>M22*N24/M22</f>
        <v>105</v>
      </c>
      <c r="N23" s="4">
        <f>N22*O24/N22</f>
        <v>104.49999999999999</v>
      </c>
      <c r="O23" s="41">
        <f>O22/N22*100</f>
        <v>109.20249999999999</v>
      </c>
      <c r="P23" s="41">
        <f>P22/O22*100</f>
        <v>114.11661249999997</v>
      </c>
      <c r="Q23" s="41">
        <f t="shared" ref="Q23" si="4">P23/L23*100</f>
        <v>107.65718160377355</v>
      </c>
    </row>
    <row r="24" spans="1:17" ht="21.75" customHeight="1">
      <c r="A24" s="49" t="s">
        <v>17</v>
      </c>
      <c r="B24" s="48" t="s">
        <v>15</v>
      </c>
      <c r="C24" s="30">
        <v>118.9</v>
      </c>
      <c r="D24" s="30">
        <v>114.3</v>
      </c>
      <c r="E24" s="30">
        <v>109.8</v>
      </c>
      <c r="F24" s="30">
        <v>103.2</v>
      </c>
      <c r="G24" s="30">
        <v>102.4</v>
      </c>
      <c r="H24" s="30">
        <v>105.7</v>
      </c>
      <c r="I24" s="30">
        <v>102.7</v>
      </c>
      <c r="J24" s="30">
        <v>106.9</v>
      </c>
      <c r="K24" s="30">
        <v>107.4</v>
      </c>
      <c r="L24" s="30">
        <v>111.9</v>
      </c>
      <c r="M24" s="30">
        <v>106</v>
      </c>
      <c r="N24" s="30">
        <v>105</v>
      </c>
      <c r="O24" s="30">
        <v>104.5</v>
      </c>
      <c r="P24" s="30">
        <v>104.5</v>
      </c>
      <c r="Q24" s="41" t="s">
        <v>48</v>
      </c>
    </row>
    <row r="25" spans="1:17">
      <c r="A25" s="56"/>
      <c r="B25" s="5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37.5" customHeight="1">
      <c r="A26" s="57" t="s">
        <v>19</v>
      </c>
      <c r="B26" s="44" t="s">
        <v>16</v>
      </c>
      <c r="C26" s="4">
        <v>116.5</v>
      </c>
      <c r="D26" s="4">
        <v>151.1</v>
      </c>
      <c r="E26" s="4">
        <v>169.6</v>
      </c>
      <c r="F26" s="4">
        <v>194</v>
      </c>
      <c r="G26" s="4">
        <v>247.2</v>
      </c>
      <c r="H26" s="4">
        <v>1320.6</v>
      </c>
      <c r="I26" s="4">
        <v>1139.0999999999999</v>
      </c>
      <c r="J26" s="4">
        <v>1223.5</v>
      </c>
      <c r="K26" s="4">
        <v>1502.8</v>
      </c>
      <c r="L26" s="4">
        <v>1725.2</v>
      </c>
      <c r="M26" s="4">
        <v>2067.9</v>
      </c>
      <c r="N26" s="41">
        <f>M26*M27*N28/10000</f>
        <v>2245.2513756000003</v>
      </c>
      <c r="O26" s="41">
        <f>N26*N27*O28/10000</f>
        <v>2499.0209123271907</v>
      </c>
      <c r="P26" s="41">
        <f>O26*O27*P28/10000</f>
        <v>2928.8908067429493</v>
      </c>
      <c r="Q26" s="41">
        <f>P26/L26*100</f>
        <v>169.77108780100562</v>
      </c>
    </row>
    <row r="27" spans="1:17">
      <c r="A27" s="55" t="s">
        <v>18</v>
      </c>
      <c r="B27" s="48" t="s">
        <v>15</v>
      </c>
      <c r="C27" s="4">
        <v>54</v>
      </c>
      <c r="D27" s="4">
        <v>113</v>
      </c>
      <c r="E27" s="4">
        <v>105</v>
      </c>
      <c r="F27" s="4">
        <v>113</v>
      </c>
      <c r="G27" s="4">
        <v>124</v>
      </c>
      <c r="H27" s="4">
        <v>501</v>
      </c>
      <c r="I27" s="4">
        <v>84</v>
      </c>
      <c r="J27" s="4">
        <v>103.4</v>
      </c>
      <c r="K27" s="4">
        <f>K26*L28/K26</f>
        <v>109.7</v>
      </c>
      <c r="L27" s="4">
        <f>L26*M28/L26</f>
        <v>103.90000000000002</v>
      </c>
      <c r="M27" s="4">
        <f>M26*N28/M26</f>
        <v>104.2</v>
      </c>
      <c r="N27" s="4">
        <f>N26*O28/N26</f>
        <v>105.5</v>
      </c>
      <c r="O27" s="41">
        <f>O26/N26*100</f>
        <v>111.30250000000001</v>
      </c>
      <c r="P27" s="41">
        <f>P26/O26*100</f>
        <v>117.2015325</v>
      </c>
      <c r="Q27" s="41">
        <f t="shared" ref="Q27" si="5">P27/L27*100</f>
        <v>112.80224494706445</v>
      </c>
    </row>
    <row r="28" spans="1:17" ht="20.25" customHeight="1">
      <c r="A28" s="49" t="s">
        <v>17</v>
      </c>
      <c r="B28" s="48" t="s">
        <v>15</v>
      </c>
      <c r="C28" s="30">
        <v>122.5</v>
      </c>
      <c r="D28" s="30">
        <v>114.4</v>
      </c>
      <c r="E28" s="30">
        <v>106.4</v>
      </c>
      <c r="F28" s="30">
        <v>101.5</v>
      </c>
      <c r="G28" s="30">
        <v>102.4</v>
      </c>
      <c r="H28" s="30">
        <v>106.6</v>
      </c>
      <c r="I28" s="30">
        <v>102.4</v>
      </c>
      <c r="J28" s="30">
        <v>107.5</v>
      </c>
      <c r="K28" s="30">
        <v>109.9</v>
      </c>
      <c r="L28" s="30">
        <v>109.7</v>
      </c>
      <c r="M28" s="30">
        <v>103.9</v>
      </c>
      <c r="N28" s="30">
        <v>104.2</v>
      </c>
      <c r="O28" s="30">
        <v>105.5</v>
      </c>
      <c r="P28" s="30">
        <v>105.3</v>
      </c>
      <c r="Q28" s="41" t="s">
        <v>48</v>
      </c>
    </row>
    <row r="29" spans="1:17">
      <c r="A29" s="58"/>
      <c r="B29" s="5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24" customHeight="1">
      <c r="A30" s="52" t="s">
        <v>20</v>
      </c>
      <c r="B30" s="44" t="s">
        <v>16</v>
      </c>
      <c r="C30" s="4">
        <v>1585.2</v>
      </c>
      <c r="D30" s="4">
        <v>1981.2</v>
      </c>
      <c r="E30" s="4">
        <v>2421</v>
      </c>
      <c r="F30" s="4">
        <v>2466</v>
      </c>
      <c r="G30" s="4">
        <v>2761.9</v>
      </c>
      <c r="H30" s="4">
        <v>3302.2</v>
      </c>
      <c r="I30" s="4">
        <v>4342.3999999999996</v>
      </c>
      <c r="J30" s="4">
        <v>4705</v>
      </c>
      <c r="K30" s="4">
        <v>6128.3</v>
      </c>
      <c r="L30" s="4">
        <v>7206.9</v>
      </c>
      <c r="M30" s="4">
        <v>8158</v>
      </c>
      <c r="N30" s="41">
        <v>8321</v>
      </c>
      <c r="O30" s="41">
        <v>8737</v>
      </c>
      <c r="P30" s="41">
        <v>9173</v>
      </c>
      <c r="Q30" s="41">
        <f>P30/L30*100</f>
        <v>127.28080034411467</v>
      </c>
    </row>
    <row r="31" spans="1:17">
      <c r="A31" s="55" t="s">
        <v>18</v>
      </c>
      <c r="B31" s="48" t="s">
        <v>15</v>
      </c>
      <c r="C31" s="4">
        <v>277</v>
      </c>
      <c r="D31" s="4">
        <v>115</v>
      </c>
      <c r="E31" s="4">
        <v>105</v>
      </c>
      <c r="F31" s="4">
        <v>89</v>
      </c>
      <c r="G31" s="4">
        <v>102</v>
      </c>
      <c r="H31" s="4">
        <v>107.9</v>
      </c>
      <c r="I31" s="4">
        <f t="shared" ref="I31:N31" si="6">I30*J32/I30</f>
        <v>105.5</v>
      </c>
      <c r="J31" s="4">
        <f t="shared" si="6"/>
        <v>105.4</v>
      </c>
      <c r="K31" s="4">
        <f t="shared" si="6"/>
        <v>117.3</v>
      </c>
      <c r="L31" s="4">
        <f t="shared" si="6"/>
        <v>106.8</v>
      </c>
      <c r="M31" s="4">
        <f t="shared" si="6"/>
        <v>106.1</v>
      </c>
      <c r="N31" s="4">
        <f t="shared" si="6"/>
        <v>105.1</v>
      </c>
      <c r="O31" s="41">
        <f>O30/N30*100</f>
        <v>104.99939911068381</v>
      </c>
      <c r="P31" s="41">
        <f>P30/O30*100</f>
        <v>104.99027126015794</v>
      </c>
      <c r="Q31" s="41">
        <f t="shared" ref="Q31" si="7">P31/L31*100</f>
        <v>98.305497434604817</v>
      </c>
    </row>
    <row r="32" spans="1:17" ht="18" customHeight="1">
      <c r="A32" s="49" t="s">
        <v>17</v>
      </c>
      <c r="B32" s="48" t="s">
        <v>15</v>
      </c>
      <c r="C32" s="34">
        <v>108.6</v>
      </c>
      <c r="D32" s="34">
        <v>108.3</v>
      </c>
      <c r="E32" s="34">
        <v>116.1</v>
      </c>
      <c r="F32" s="34">
        <v>114.5</v>
      </c>
      <c r="G32" s="34">
        <v>109.8</v>
      </c>
      <c r="H32" s="34">
        <v>110.8</v>
      </c>
      <c r="I32" s="34">
        <v>105.6</v>
      </c>
      <c r="J32" s="34">
        <v>105.5</v>
      </c>
      <c r="K32" s="34">
        <v>105.4</v>
      </c>
      <c r="L32" s="34">
        <v>117.3</v>
      </c>
      <c r="M32" s="34">
        <v>106.8</v>
      </c>
      <c r="N32" s="34">
        <v>106.1</v>
      </c>
      <c r="O32" s="34">
        <v>105.1</v>
      </c>
      <c r="P32" s="34">
        <v>104.4</v>
      </c>
      <c r="Q32" s="41" t="s">
        <v>48</v>
      </c>
    </row>
    <row r="33" spans="1:17">
      <c r="A33" s="58"/>
      <c r="B33" s="5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22.5" customHeight="1">
      <c r="A34" s="43" t="s">
        <v>21</v>
      </c>
      <c r="B34" s="44" t="s">
        <v>16</v>
      </c>
      <c r="C34" s="4">
        <v>578.70000000000005</v>
      </c>
      <c r="D34" s="4">
        <v>391.8</v>
      </c>
      <c r="E34" s="4">
        <v>420.6</v>
      </c>
      <c r="F34" s="4">
        <v>464.4</v>
      </c>
      <c r="G34" s="4">
        <v>497.5</v>
      </c>
      <c r="H34" s="4">
        <v>638.29999999999995</v>
      </c>
      <c r="I34" s="4">
        <v>663</v>
      </c>
      <c r="J34" s="4">
        <v>851.6</v>
      </c>
      <c r="K34" s="4">
        <v>993.2</v>
      </c>
      <c r="L34" s="4">
        <v>1157.4000000000001</v>
      </c>
      <c r="M34" s="4">
        <v>1313.9</v>
      </c>
      <c r="N34" s="41">
        <v>1366</v>
      </c>
      <c r="O34" s="41">
        <v>1565</v>
      </c>
      <c r="P34" s="41">
        <f>O34*O35*P36/10000</f>
        <v>1774.7553849999997</v>
      </c>
      <c r="Q34" s="41">
        <f>P34/L34*100</f>
        <v>153.33984663901845</v>
      </c>
    </row>
    <row r="35" spans="1:17">
      <c r="A35" s="47" t="s">
        <v>18</v>
      </c>
      <c r="B35" s="48" t="s">
        <v>15</v>
      </c>
      <c r="C35" s="4">
        <v>192</v>
      </c>
      <c r="D35" s="4">
        <v>61</v>
      </c>
      <c r="E35" s="4">
        <v>96.4</v>
      </c>
      <c r="F35" s="4">
        <v>106.4</v>
      </c>
      <c r="G35" s="4">
        <v>101.1</v>
      </c>
      <c r="H35" s="4">
        <v>115</v>
      </c>
      <c r="I35" s="4">
        <v>97.3</v>
      </c>
      <c r="J35" s="4">
        <f>J34*K36/J34</f>
        <v>106.1</v>
      </c>
      <c r="K35" s="4">
        <f>K34*L36/K34</f>
        <v>113.7</v>
      </c>
      <c r="L35" s="4">
        <f>L34*M36/L34</f>
        <v>107.1</v>
      </c>
      <c r="M35" s="4">
        <f>M34*N36/M34</f>
        <v>106.5</v>
      </c>
      <c r="N35" s="4">
        <f>N34*O36/N34</f>
        <v>105</v>
      </c>
      <c r="O35" s="4">
        <v>107.9</v>
      </c>
      <c r="P35" s="41">
        <v>109.7</v>
      </c>
      <c r="Q35" s="41">
        <f t="shared" ref="Q35" si="8">P35/L35*100</f>
        <v>102.42763772175539</v>
      </c>
    </row>
    <row r="36" spans="1:17" ht="16.5" customHeight="1">
      <c r="A36" s="49" t="s">
        <v>22</v>
      </c>
      <c r="B36" s="48" t="s">
        <v>15</v>
      </c>
      <c r="C36" s="34">
        <v>111.2</v>
      </c>
      <c r="D36" s="34">
        <v>110.7</v>
      </c>
      <c r="E36" s="34">
        <v>111.3</v>
      </c>
      <c r="F36" s="34">
        <v>109.9</v>
      </c>
      <c r="G36" s="34">
        <v>105.9</v>
      </c>
      <c r="H36" s="34">
        <v>106.7</v>
      </c>
      <c r="I36" s="34">
        <v>111.5</v>
      </c>
      <c r="J36" s="34">
        <v>113.4</v>
      </c>
      <c r="K36" s="34">
        <v>106.1</v>
      </c>
      <c r="L36" s="34">
        <v>113.7</v>
      </c>
      <c r="M36" s="34">
        <v>107.1</v>
      </c>
      <c r="N36" s="34">
        <v>106.5</v>
      </c>
      <c r="O36" s="34">
        <v>105</v>
      </c>
      <c r="P36" s="34">
        <v>105.1</v>
      </c>
      <c r="Q36" s="41" t="s">
        <v>48</v>
      </c>
    </row>
    <row r="37" spans="1:17" ht="36">
      <c r="A37" s="52" t="s">
        <v>68</v>
      </c>
      <c r="B37" s="48" t="s">
        <v>23</v>
      </c>
      <c r="C37" s="4">
        <v>272.89999999999998</v>
      </c>
      <c r="D37" s="4">
        <v>456.6</v>
      </c>
      <c r="E37" s="4">
        <v>585.70000000000005</v>
      </c>
      <c r="F37" s="4">
        <v>700.9</v>
      </c>
      <c r="G37" s="4">
        <v>846.4</v>
      </c>
      <c r="H37" s="4">
        <v>954.9</v>
      </c>
      <c r="I37" s="4">
        <v>1036.9000000000001</v>
      </c>
      <c r="J37" s="4">
        <v>1136.4000000000001</v>
      </c>
      <c r="K37" s="4">
        <v>1279.7</v>
      </c>
      <c r="L37" s="4">
        <v>1129.7</v>
      </c>
      <c r="M37" s="4">
        <v>1149.9000000000001</v>
      </c>
      <c r="N37" s="4">
        <v>1185.5</v>
      </c>
      <c r="O37" s="4">
        <v>1238.9000000000001</v>
      </c>
      <c r="P37" s="4">
        <v>1298.3</v>
      </c>
      <c r="Q37" s="41">
        <f>P37/L37*100</f>
        <v>114.92431619013897</v>
      </c>
    </row>
    <row r="38" spans="1:17" ht="24.75" customHeight="1">
      <c r="A38" s="47" t="s">
        <v>24</v>
      </c>
      <c r="B38" s="48" t="s">
        <v>15</v>
      </c>
      <c r="C38" s="40" t="e">
        <f t="shared" ref="C38" si="9">C37/B37*100</f>
        <v>#VALUE!</v>
      </c>
      <c r="D38" s="40">
        <f t="shared" ref="D38" si="10">D37/C37*100</f>
        <v>167.31403444485161</v>
      </c>
      <c r="E38" s="40">
        <f t="shared" ref="E38" si="11">E37/D37*100</f>
        <v>128.2742006132282</v>
      </c>
      <c r="F38" s="40">
        <f t="shared" ref="F38" si="12">F37/E37*100</f>
        <v>119.66877240908313</v>
      </c>
      <c r="G38" s="40">
        <f t="shared" ref="G38" si="13">G37/F37*100</f>
        <v>120.75902411185619</v>
      </c>
      <c r="H38" s="40">
        <f t="shared" ref="H38" si="14">H37/G37*100</f>
        <v>112.81899810964082</v>
      </c>
      <c r="I38" s="40">
        <f t="shared" ref="I38" si="15">I37/H37*100</f>
        <v>108.58728662687194</v>
      </c>
      <c r="J38" s="41">
        <v>125.4</v>
      </c>
      <c r="K38" s="4">
        <f>K37/J37*100</f>
        <v>112.60999648011263</v>
      </c>
      <c r="L38" s="41">
        <f>L37/K37*100</f>
        <v>88.27850277408767</v>
      </c>
      <c r="M38" s="41">
        <f>M37/L37*100</f>
        <v>101.78808533238914</v>
      </c>
      <c r="N38" s="4">
        <v>103.1</v>
      </c>
      <c r="O38" s="4">
        <v>104.5</v>
      </c>
      <c r="P38" s="4">
        <v>104.8</v>
      </c>
      <c r="Q38" s="41">
        <f t="shared" ref="Q38" si="16">P38/L38*100</f>
        <v>118.71519872532532</v>
      </c>
    </row>
    <row r="39" spans="1:17">
      <c r="A39" s="60"/>
      <c r="B39" s="5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70.5" customHeight="1">
      <c r="A40" s="52" t="s">
        <v>69</v>
      </c>
      <c r="B40" s="61" t="s">
        <v>25</v>
      </c>
      <c r="C40" s="4">
        <v>3766</v>
      </c>
      <c r="D40" s="4">
        <v>3775</v>
      </c>
      <c r="E40" s="4">
        <v>5420</v>
      </c>
      <c r="F40" s="4">
        <v>6843</v>
      </c>
      <c r="G40" s="4">
        <v>7462</v>
      </c>
      <c r="H40" s="4">
        <v>7830</v>
      </c>
      <c r="I40" s="4">
        <v>10777</v>
      </c>
      <c r="J40" s="4">
        <v>13523</v>
      </c>
      <c r="K40" s="4">
        <v>13687</v>
      </c>
      <c r="L40" s="4">
        <v>14534</v>
      </c>
      <c r="M40" s="4">
        <v>15590.7</v>
      </c>
      <c r="N40" s="4">
        <v>16214</v>
      </c>
      <c r="O40" s="4">
        <v>17024</v>
      </c>
      <c r="P40" s="4">
        <v>18130</v>
      </c>
      <c r="Q40" s="41">
        <f>P40/L40*100</f>
        <v>124.74198431264621</v>
      </c>
    </row>
    <row r="41" spans="1:17">
      <c r="A41" s="55" t="s">
        <v>18</v>
      </c>
      <c r="B41" s="48" t="s">
        <v>15</v>
      </c>
      <c r="C41" s="40" t="e">
        <f t="shared" ref="C41" si="17">C40/B40*100</f>
        <v>#VALUE!</v>
      </c>
      <c r="D41" s="40">
        <f t="shared" ref="D41" si="18">D40/C40*100</f>
        <v>100.23898035050452</v>
      </c>
      <c r="E41" s="40">
        <f t="shared" ref="E41" si="19">E40/D40*100</f>
        <v>143.57615894039733</v>
      </c>
      <c r="F41" s="40">
        <f t="shared" ref="F41" si="20">F40/E40*100</f>
        <v>126.25461254612547</v>
      </c>
      <c r="G41" s="40">
        <f t="shared" ref="G41" si="21">G40/F40*100</f>
        <v>109.045740172439</v>
      </c>
      <c r="H41" s="40">
        <f t="shared" ref="H41" si="22">H40/G40*100</f>
        <v>104.93165371214153</v>
      </c>
      <c r="I41" s="40">
        <f t="shared" ref="I41" si="23">I40/H40*100</f>
        <v>137.63729246487867</v>
      </c>
      <c r="J41" s="40">
        <v>125.5</v>
      </c>
      <c r="K41" s="4">
        <f>K40/J40*100</f>
        <v>101.21274865044738</v>
      </c>
      <c r="L41" s="41">
        <f>L40/K40*100</f>
        <v>106.18835391247168</v>
      </c>
      <c r="M41" s="41">
        <f>M40/L40*100</f>
        <v>107.27053804871336</v>
      </c>
      <c r="N41" s="4">
        <v>104</v>
      </c>
      <c r="O41" s="4">
        <v>105</v>
      </c>
      <c r="P41" s="4">
        <v>106.5</v>
      </c>
      <c r="Q41" s="41">
        <f t="shared" ref="Q41" si="24">P41/L41*100</f>
        <v>100.29348424384203</v>
      </c>
    </row>
    <row r="42" spans="1:17">
      <c r="A42" s="60"/>
      <c r="B42" s="6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50.25" customHeight="1">
      <c r="A43" s="63" t="s">
        <v>70</v>
      </c>
      <c r="B43" s="61" t="s">
        <v>14</v>
      </c>
      <c r="C43" s="4">
        <v>40</v>
      </c>
      <c r="D43" s="4">
        <v>40.200000000000003</v>
      </c>
      <c r="E43" s="4">
        <v>40.200000000000003</v>
      </c>
      <c r="F43" s="4">
        <v>40.200000000000003</v>
      </c>
      <c r="G43" s="4">
        <v>40.200000000000003</v>
      </c>
      <c r="H43" s="4">
        <v>51.3</v>
      </c>
      <c r="I43" s="4">
        <v>52.1</v>
      </c>
      <c r="J43" s="4">
        <v>52.2</v>
      </c>
      <c r="K43" s="4">
        <v>52.6</v>
      </c>
      <c r="L43" s="4">
        <v>53.1</v>
      </c>
      <c r="M43" s="4">
        <v>53.2</v>
      </c>
      <c r="N43" s="4">
        <v>53.7</v>
      </c>
      <c r="O43" s="4">
        <v>54.2</v>
      </c>
      <c r="P43" s="4">
        <v>54.8</v>
      </c>
      <c r="Q43" s="41">
        <f>P43/L43*100</f>
        <v>103.20150659133709</v>
      </c>
    </row>
    <row r="44" spans="1:17">
      <c r="A44" s="64"/>
      <c r="B44" s="6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48" customHeight="1">
      <c r="A45" s="63" t="s">
        <v>71</v>
      </c>
      <c r="B45" s="61" t="s">
        <v>14</v>
      </c>
      <c r="C45" s="4">
        <v>9.1</v>
      </c>
      <c r="D45" s="4">
        <v>11.7</v>
      </c>
      <c r="E45" s="4">
        <v>11.6</v>
      </c>
      <c r="F45" s="4">
        <v>11.5</v>
      </c>
      <c r="G45" s="4">
        <v>11.4</v>
      </c>
      <c r="H45" s="4">
        <v>11.4</v>
      </c>
      <c r="I45" s="4">
        <v>11.4</v>
      </c>
      <c r="J45" s="4">
        <v>11.4</v>
      </c>
      <c r="K45" s="4">
        <v>11.4</v>
      </c>
      <c r="L45" s="4">
        <v>10.6</v>
      </c>
      <c r="M45" s="4">
        <v>10.5</v>
      </c>
      <c r="N45" s="4">
        <v>10.5</v>
      </c>
      <c r="O45" s="4">
        <v>10.4</v>
      </c>
      <c r="P45" s="4">
        <v>10.3</v>
      </c>
      <c r="Q45" s="41">
        <f>P45/L45*100</f>
        <v>97.169811320754732</v>
      </c>
    </row>
    <row r="46" spans="1:17" ht="16.5" customHeight="1">
      <c r="A46" s="64"/>
      <c r="B46" s="6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49.5" customHeight="1">
      <c r="A47" s="63" t="s">
        <v>72</v>
      </c>
      <c r="B47" s="61" t="s">
        <v>14</v>
      </c>
      <c r="C47" s="4">
        <v>1.7</v>
      </c>
      <c r="D47" s="4">
        <v>1.7</v>
      </c>
      <c r="E47" s="4">
        <v>1.7</v>
      </c>
      <c r="F47" s="4">
        <v>1.6</v>
      </c>
      <c r="G47" s="4">
        <v>1.4</v>
      </c>
      <c r="H47" s="4">
        <v>1.3</v>
      </c>
      <c r="I47" s="4">
        <v>1.2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v>0.97</v>
      </c>
      <c r="P47" s="4">
        <v>0.96</v>
      </c>
      <c r="Q47" s="41">
        <f>P47/L47*100</f>
        <v>96</v>
      </c>
    </row>
    <row r="48" spans="1:17" ht="14.25" customHeight="1">
      <c r="A48" s="64"/>
      <c r="B48" s="6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38.25" customHeight="1">
      <c r="A49" s="43" t="s">
        <v>73</v>
      </c>
      <c r="B49" s="4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6.25" customHeight="1">
      <c r="A50" s="65" t="s">
        <v>74</v>
      </c>
      <c r="B50" s="44" t="s">
        <v>29</v>
      </c>
      <c r="C50" s="4">
        <v>18.600000000000001</v>
      </c>
      <c r="D50" s="4">
        <v>22.5</v>
      </c>
      <c r="E50" s="4">
        <v>22.5</v>
      </c>
      <c r="F50" s="4">
        <v>22.2</v>
      </c>
      <c r="G50" s="4">
        <v>22.1</v>
      </c>
      <c r="H50" s="4">
        <v>18.2</v>
      </c>
      <c r="I50" s="4">
        <v>18</v>
      </c>
      <c r="J50" s="4">
        <v>17.899999999999999</v>
      </c>
      <c r="K50" s="4">
        <v>17.899999999999999</v>
      </c>
      <c r="L50" s="4">
        <v>16.7</v>
      </c>
      <c r="M50" s="4">
        <v>16.600000000000001</v>
      </c>
      <c r="N50" s="4">
        <v>16.600000000000001</v>
      </c>
      <c r="O50" s="4">
        <v>16.399999999999999</v>
      </c>
      <c r="P50" s="4">
        <v>16.3</v>
      </c>
      <c r="Q50" s="41">
        <f>P50/L50*100</f>
        <v>97.604790419161674</v>
      </c>
    </row>
    <row r="51" spans="1:17" ht="15.75" customHeight="1">
      <c r="A51" s="64"/>
      <c r="B51" s="6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27" customHeight="1">
      <c r="A52" s="39" t="s">
        <v>44</v>
      </c>
      <c r="B52" s="61" t="s">
        <v>29</v>
      </c>
      <c r="C52" s="4">
        <v>3.5</v>
      </c>
      <c r="D52" s="4">
        <v>3.3</v>
      </c>
      <c r="E52" s="4">
        <v>3.3</v>
      </c>
      <c r="F52" s="4">
        <v>3.1</v>
      </c>
      <c r="G52" s="4">
        <v>2.8</v>
      </c>
      <c r="H52" s="4">
        <v>2.1</v>
      </c>
      <c r="I52" s="4">
        <v>1.9</v>
      </c>
      <c r="J52" s="4">
        <v>1.6</v>
      </c>
      <c r="K52" s="4">
        <v>1.6</v>
      </c>
      <c r="L52" s="4">
        <v>1.6</v>
      </c>
      <c r="M52" s="4">
        <v>1.6</v>
      </c>
      <c r="N52" s="4">
        <v>1.6</v>
      </c>
      <c r="O52" s="4">
        <v>1.5</v>
      </c>
      <c r="P52" s="4">
        <v>1.5</v>
      </c>
      <c r="Q52" s="41">
        <f>P52/L52*100</f>
        <v>93.75</v>
      </c>
    </row>
    <row r="53" spans="1:17" ht="15.75" customHeight="1">
      <c r="A53" s="64"/>
      <c r="B53" s="6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5" spans="1:17" ht="26.25" customHeight="1">
      <c r="A55" s="66" t="s">
        <v>83</v>
      </c>
      <c r="B55" s="67"/>
      <c r="C55" s="67"/>
      <c r="D55" s="67"/>
      <c r="E55" s="67"/>
      <c r="F55" s="67"/>
      <c r="G55" s="67"/>
    </row>
    <row r="71" spans="1:1">
      <c r="A71" t="s">
        <v>75</v>
      </c>
    </row>
    <row r="72" spans="1:1">
      <c r="A72" t="s">
        <v>76</v>
      </c>
    </row>
    <row r="73" spans="1:1">
      <c r="A73" t="s">
        <v>77</v>
      </c>
    </row>
    <row r="74" spans="1:1">
      <c r="A74" t="s">
        <v>78</v>
      </c>
    </row>
    <row r="75" spans="1:1">
      <c r="A75" t="s">
        <v>79</v>
      </c>
    </row>
  </sheetData>
  <pageMargins left="0.25" right="0.25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0"/>
  <sheetViews>
    <sheetView topLeftCell="A14" workbookViewId="0">
      <selection activeCell="P29" sqref="P29"/>
    </sheetView>
  </sheetViews>
  <sheetFormatPr defaultRowHeight="15"/>
  <cols>
    <col min="1" max="1" width="19.140625" customWidth="1"/>
    <col min="3" max="3" width="7.85546875" customWidth="1"/>
    <col min="4" max="4" width="7.5703125" customWidth="1"/>
    <col min="5" max="5" width="8" customWidth="1"/>
    <col min="6" max="6" width="7.5703125" customWidth="1"/>
    <col min="7" max="7" width="7.85546875" customWidth="1"/>
    <col min="8" max="8" width="7.7109375" customWidth="1"/>
    <col min="9" max="9" width="7.85546875" customWidth="1"/>
    <col min="10" max="10" width="8" customWidth="1"/>
    <col min="11" max="11" width="6.42578125" customWidth="1"/>
    <col min="12" max="12" width="7.5703125" customWidth="1"/>
    <col min="13" max="13" width="7" customWidth="1"/>
    <col min="14" max="14" width="7.28515625" customWidth="1"/>
    <col min="15" max="15" width="7.42578125" customWidth="1"/>
    <col min="16" max="16" width="7.28515625" customWidth="1"/>
    <col min="17" max="17" width="8" customWidth="1"/>
    <col min="19" max="19" width="9.42578125" bestFit="1" customWidth="1"/>
  </cols>
  <sheetData>
    <row r="1" spans="1:17">
      <c r="A1" t="s">
        <v>0</v>
      </c>
      <c r="J1" s="2"/>
      <c r="K1" s="2"/>
      <c r="L1" s="2" t="s">
        <v>80</v>
      </c>
      <c r="M1" s="2"/>
      <c r="N1" s="2"/>
    </row>
    <row r="2" spans="1:17">
      <c r="K2" s="3" t="s">
        <v>2</v>
      </c>
      <c r="L2" s="3"/>
      <c r="M2" s="3"/>
      <c r="N2" s="3"/>
    </row>
    <row r="3" spans="1:17">
      <c r="K3" s="3" t="s">
        <v>58</v>
      </c>
      <c r="L3" s="3"/>
      <c r="M3" s="3"/>
      <c r="N3" s="3"/>
    </row>
    <row r="4" spans="1:17">
      <c r="K4" s="3" t="s">
        <v>59</v>
      </c>
      <c r="L4" s="3"/>
      <c r="M4" s="3"/>
      <c r="N4" s="3"/>
    </row>
    <row r="5" spans="1:17">
      <c r="A5" s="1" t="s">
        <v>6</v>
      </c>
      <c r="B5" s="1"/>
      <c r="C5" s="1"/>
      <c r="D5" s="1"/>
      <c r="E5" s="1"/>
      <c r="F5" s="1"/>
      <c r="G5" s="1"/>
      <c r="H5" s="1"/>
      <c r="I5" s="1"/>
    </row>
    <row r="6" spans="1:17">
      <c r="A6" s="1" t="s">
        <v>56</v>
      </c>
      <c r="B6" s="1"/>
      <c r="C6" s="1"/>
      <c r="D6" s="1"/>
      <c r="E6" s="1"/>
      <c r="F6" s="1"/>
      <c r="G6" s="1"/>
      <c r="H6" s="1"/>
      <c r="I6" s="1"/>
    </row>
    <row r="7" spans="1:17">
      <c r="A7" s="1" t="s">
        <v>57</v>
      </c>
      <c r="B7" s="1"/>
      <c r="C7" s="1"/>
      <c r="D7" s="1"/>
      <c r="E7" s="1"/>
      <c r="F7" s="1"/>
      <c r="G7" s="1"/>
      <c r="H7" s="1"/>
      <c r="I7" s="1"/>
    </row>
    <row r="9" spans="1:17">
      <c r="A9" s="5" t="s">
        <v>7</v>
      </c>
      <c r="B9" s="6" t="s">
        <v>8</v>
      </c>
      <c r="C9" s="7" t="s">
        <v>50</v>
      </c>
      <c r="D9" s="8"/>
      <c r="E9" s="8"/>
      <c r="F9" s="8"/>
      <c r="G9" s="8"/>
      <c r="H9" s="8"/>
      <c r="I9" s="8"/>
      <c r="J9" s="8"/>
      <c r="K9" s="8"/>
      <c r="L9" s="42"/>
      <c r="M9" s="6" t="s">
        <v>10</v>
      </c>
      <c r="N9" s="7" t="s">
        <v>11</v>
      </c>
      <c r="O9" s="8"/>
      <c r="P9" s="9"/>
      <c r="Q9" s="10" t="s">
        <v>60</v>
      </c>
    </row>
    <row r="10" spans="1:17">
      <c r="A10" s="11"/>
      <c r="B10" s="11" t="s">
        <v>9</v>
      </c>
      <c r="C10" s="12">
        <v>2006</v>
      </c>
      <c r="D10" s="12">
        <v>2007</v>
      </c>
      <c r="E10" s="12">
        <v>2008</v>
      </c>
      <c r="F10" s="12">
        <v>2009</v>
      </c>
      <c r="G10" s="12">
        <v>2010</v>
      </c>
      <c r="H10" s="12">
        <v>2011</v>
      </c>
      <c r="I10" s="12">
        <v>2012</v>
      </c>
      <c r="J10" s="12">
        <v>2013</v>
      </c>
      <c r="K10" s="12">
        <v>2014</v>
      </c>
      <c r="L10" s="12">
        <v>2015</v>
      </c>
      <c r="M10" s="11">
        <v>2016</v>
      </c>
      <c r="N10" s="12">
        <v>2017</v>
      </c>
      <c r="O10" s="12">
        <v>2018</v>
      </c>
      <c r="P10" s="12">
        <v>2019</v>
      </c>
      <c r="Q10" s="13" t="s">
        <v>61</v>
      </c>
    </row>
    <row r="11" spans="1:17">
      <c r="C11" t="s">
        <v>46</v>
      </c>
    </row>
    <row r="12" spans="1:17" ht="50.25">
      <c r="A12" s="43" t="s">
        <v>64</v>
      </c>
      <c r="B12" s="44" t="s">
        <v>45</v>
      </c>
      <c r="C12" s="4">
        <v>136.30000000000001</v>
      </c>
      <c r="D12" s="4">
        <v>138.30000000000001</v>
      </c>
      <c r="E12" s="4">
        <v>140.6</v>
      </c>
      <c r="F12" s="4">
        <v>143.4</v>
      </c>
      <c r="G12" s="4">
        <v>145.9</v>
      </c>
      <c r="H12" s="4">
        <v>148.19999999999999</v>
      </c>
      <c r="I12" s="4">
        <v>150.5</v>
      </c>
      <c r="J12" s="4">
        <v>152.9</v>
      </c>
      <c r="K12" s="4">
        <v>154.69999999999999</v>
      </c>
      <c r="L12" s="4">
        <v>157</v>
      </c>
      <c r="M12" s="4">
        <v>159.5</v>
      </c>
      <c r="N12" s="4">
        <v>162.1</v>
      </c>
      <c r="O12" s="4">
        <v>164.7</v>
      </c>
      <c r="P12" s="4">
        <v>166.8</v>
      </c>
      <c r="Q12" s="41">
        <f>P12/L12*100</f>
        <v>106.2420382165605</v>
      </c>
    </row>
    <row r="13" spans="1:17" ht="36.75">
      <c r="A13" s="43" t="s">
        <v>65</v>
      </c>
      <c r="B13" s="44" t="s">
        <v>16</v>
      </c>
      <c r="C13" s="4">
        <v>29.6</v>
      </c>
      <c r="D13" s="4">
        <v>53.9</v>
      </c>
      <c r="E13" s="4">
        <v>49.7</v>
      </c>
      <c r="F13" s="4">
        <v>8.3000000000000007</v>
      </c>
      <c r="G13" s="4">
        <v>8.6999999999999993</v>
      </c>
      <c r="H13" s="4">
        <v>28.8</v>
      </c>
      <c r="I13" s="4">
        <v>18.399999999999999</v>
      </c>
      <c r="J13" s="4">
        <v>24.7</v>
      </c>
      <c r="K13" s="4">
        <v>32.9</v>
      </c>
      <c r="L13" s="4">
        <v>36.75</v>
      </c>
      <c r="M13" s="41">
        <f>L13*L14*M15/10000</f>
        <v>40.826163000000008</v>
      </c>
      <c r="N13" s="41">
        <f>M13*M14*N15/10000</f>
        <v>47.304678516206266</v>
      </c>
      <c r="O13" s="41">
        <f>N13*N14*O15/10000</f>
        <v>57.003689371996359</v>
      </c>
      <c r="P13" s="41">
        <f>O13*O14*P15/10000</f>
        <v>71.095511661442217</v>
      </c>
      <c r="Q13" s="41">
        <f>P13/L13*100</f>
        <v>193.45717458895842</v>
      </c>
    </row>
    <row r="14" spans="1:17">
      <c r="A14" s="47" t="s">
        <v>47</v>
      </c>
      <c r="B14" s="48" t="s">
        <v>15</v>
      </c>
      <c r="C14" s="4">
        <v>75</v>
      </c>
      <c r="D14" s="4">
        <v>159</v>
      </c>
      <c r="E14" s="4">
        <v>74</v>
      </c>
      <c r="F14" s="4">
        <v>14</v>
      </c>
      <c r="G14" s="4">
        <v>101</v>
      </c>
      <c r="H14" s="4">
        <v>313</v>
      </c>
      <c r="I14" s="4">
        <v>61</v>
      </c>
      <c r="J14" s="4">
        <v>120</v>
      </c>
      <c r="K14" s="4">
        <f>K13*L15/K13</f>
        <v>103.2</v>
      </c>
      <c r="L14" s="4">
        <f>L13*M15/L13</f>
        <v>105.4</v>
      </c>
      <c r="M14" s="41">
        <f>M13/L13*100</f>
        <v>111.09160000000003</v>
      </c>
      <c r="N14" s="41">
        <f>N13/M13*100</f>
        <v>115.86853880000004</v>
      </c>
      <c r="O14" s="41">
        <f>O13/N13*100</f>
        <v>120.50328035200002</v>
      </c>
      <c r="P14" s="41">
        <f>P13/O13*100</f>
        <v>124.72089516432004</v>
      </c>
      <c r="Q14" s="41">
        <f>P14/L14*100</f>
        <v>118.33102008000003</v>
      </c>
    </row>
    <row r="15" spans="1:17">
      <c r="A15" s="49" t="s">
        <v>17</v>
      </c>
      <c r="B15" s="48" t="s">
        <v>15</v>
      </c>
      <c r="C15" s="4">
        <v>100.8</v>
      </c>
      <c r="D15" s="4">
        <v>94.1</v>
      </c>
      <c r="E15" s="4">
        <v>109.4</v>
      </c>
      <c r="F15" s="4">
        <v>117.8</v>
      </c>
      <c r="G15" s="4">
        <v>108.8</v>
      </c>
      <c r="H15" s="4">
        <v>135.69999999999999</v>
      </c>
      <c r="I15" s="4">
        <v>103.3</v>
      </c>
      <c r="J15" s="4">
        <v>72.099999999999994</v>
      </c>
      <c r="K15" s="4">
        <v>91.2</v>
      </c>
      <c r="L15" s="4">
        <v>103.2</v>
      </c>
      <c r="M15" s="4">
        <v>105.4</v>
      </c>
      <c r="N15" s="4">
        <v>104.3</v>
      </c>
      <c r="O15" s="4">
        <v>104</v>
      </c>
      <c r="P15" s="4">
        <v>103.5</v>
      </c>
      <c r="Q15" s="4"/>
    </row>
    <row r="16" spans="1:17">
      <c r="A16" s="50"/>
      <c r="B16" s="5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48">
      <c r="A17" s="52" t="s">
        <v>66</v>
      </c>
      <c r="B17" s="44" t="s">
        <v>16</v>
      </c>
      <c r="C17" s="4">
        <v>2194.1999999999998</v>
      </c>
      <c r="D17" s="4">
        <v>2797.5</v>
      </c>
      <c r="E17" s="4">
        <v>3081</v>
      </c>
      <c r="F17" s="4">
        <v>2889.8</v>
      </c>
      <c r="G17" s="4">
        <v>3207.7</v>
      </c>
      <c r="H17" s="4">
        <v>3450</v>
      </c>
      <c r="I17" s="4">
        <v>4602</v>
      </c>
      <c r="J17" s="4">
        <v>6324</v>
      </c>
      <c r="K17" s="4">
        <v>6798</v>
      </c>
      <c r="L17" s="4">
        <v>7163.3</v>
      </c>
      <c r="M17" s="4">
        <v>8198.2999999999993</v>
      </c>
      <c r="N17" s="41">
        <f>M17*M18*N19/10000</f>
        <v>8854.2295863999989</v>
      </c>
      <c r="O17" s="41">
        <f>N17*N18*O19/10000</f>
        <v>10069.458642867568</v>
      </c>
      <c r="P17" s="41">
        <f>O17*O18*P19/10000</f>
        <v>11886.632059075424</v>
      </c>
      <c r="Q17" s="41">
        <f>P17/L17*100</f>
        <v>165.93793445863531</v>
      </c>
    </row>
    <row r="18" spans="1:17">
      <c r="A18" s="47" t="s">
        <v>18</v>
      </c>
      <c r="B18" s="48" t="s">
        <v>15</v>
      </c>
      <c r="C18" s="4">
        <v>101</v>
      </c>
      <c r="D18" s="4">
        <v>112</v>
      </c>
      <c r="E18" s="4">
        <v>95.4</v>
      </c>
      <c r="F18" s="4">
        <v>86.4</v>
      </c>
      <c r="G18" s="4">
        <v>107.7</v>
      </c>
      <c r="H18" s="4">
        <v>97.3</v>
      </c>
      <c r="I18" s="4">
        <v>122</v>
      </c>
      <c r="J18" s="4">
        <v>109.2</v>
      </c>
      <c r="K18" s="4">
        <f>K17/J17*100</f>
        <v>107.49525616698293</v>
      </c>
      <c r="L18" s="41">
        <f>L17/K17*100</f>
        <v>105.37363930567814</v>
      </c>
      <c r="M18" s="41">
        <v>101.6</v>
      </c>
      <c r="N18" s="41">
        <f>N17/M17*100</f>
        <v>108.00079999999998</v>
      </c>
      <c r="O18" s="41">
        <f>O17/N17*100</f>
        <v>113.72484239999999</v>
      </c>
      <c r="P18" s="41">
        <f>P17/O17*100</f>
        <v>118.04638641119998</v>
      </c>
      <c r="Q18" s="41">
        <f>P18/L18*100</f>
        <v>112.02648706927498</v>
      </c>
    </row>
    <row r="19" spans="1:17">
      <c r="A19" s="49" t="s">
        <v>17</v>
      </c>
      <c r="B19" s="48" t="s">
        <v>15</v>
      </c>
      <c r="C19" s="30">
        <v>107.4</v>
      </c>
      <c r="D19" s="30">
        <v>113.4</v>
      </c>
      <c r="E19" s="30">
        <v>115.5</v>
      </c>
      <c r="F19" s="30">
        <v>108.6</v>
      </c>
      <c r="G19" s="30">
        <v>103</v>
      </c>
      <c r="H19" s="30">
        <v>110.6</v>
      </c>
      <c r="I19" s="30">
        <v>112</v>
      </c>
      <c r="J19" s="30">
        <v>109.9</v>
      </c>
      <c r="K19" s="30">
        <v>105.8</v>
      </c>
      <c r="L19" s="30">
        <v>107.5</v>
      </c>
      <c r="M19" s="30">
        <v>106.1</v>
      </c>
      <c r="N19" s="30">
        <v>106.3</v>
      </c>
      <c r="O19" s="30">
        <v>105.3</v>
      </c>
      <c r="P19" s="30">
        <v>103.8</v>
      </c>
      <c r="Q19" s="4"/>
    </row>
    <row r="20" spans="1:17">
      <c r="A20" s="53"/>
      <c r="B20" s="5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48">
      <c r="A21" s="54" t="s">
        <v>67</v>
      </c>
      <c r="B21" s="44" t="s">
        <v>16</v>
      </c>
      <c r="C21" s="4">
        <v>176</v>
      </c>
      <c r="D21" s="4">
        <v>162.5</v>
      </c>
      <c r="E21" s="4">
        <v>184.2</v>
      </c>
      <c r="F21" s="4">
        <v>337.8</v>
      </c>
      <c r="G21" s="4">
        <v>285.8</v>
      </c>
      <c r="H21" s="4">
        <v>1937.5</v>
      </c>
      <c r="I21" s="4">
        <v>1660.9</v>
      </c>
      <c r="J21" s="4">
        <v>1529.3</v>
      </c>
      <c r="K21" s="4">
        <v>1698.2</v>
      </c>
      <c r="L21" s="4">
        <v>2125.9</v>
      </c>
      <c r="M21" s="41">
        <f>L21*L22*M23/10000</f>
        <v>2388.6612400000004</v>
      </c>
      <c r="N21" s="41">
        <f>M21*M22*N23/10000</f>
        <v>2643.5409489529607</v>
      </c>
      <c r="O21" s="41">
        <f>N21*N22*O23/10000</f>
        <v>2892.340448904617</v>
      </c>
      <c r="P21" s="41">
        <f>O21*O22*P23/10000</f>
        <v>3303.7964249478478</v>
      </c>
      <c r="Q21" s="41">
        <f>P21/L21*100</f>
        <v>155.40695352311243</v>
      </c>
    </row>
    <row r="22" spans="1:17">
      <c r="A22" s="55" t="s">
        <v>18</v>
      </c>
      <c r="B22" s="48" t="s">
        <v>15</v>
      </c>
      <c r="C22" s="4">
        <v>68</v>
      </c>
      <c r="D22" s="4">
        <v>81</v>
      </c>
      <c r="E22" s="4">
        <v>103</v>
      </c>
      <c r="F22" s="4">
        <v>178</v>
      </c>
      <c r="G22" s="4">
        <v>82.6</v>
      </c>
      <c r="H22" s="4">
        <v>641</v>
      </c>
      <c r="I22" s="4">
        <v>83.5</v>
      </c>
      <c r="J22" s="4">
        <v>87.3</v>
      </c>
      <c r="K22" s="4">
        <f>K21*L23/K21</f>
        <v>111.9</v>
      </c>
      <c r="L22" s="4">
        <f>L21*M23/L21</f>
        <v>106</v>
      </c>
      <c r="M22" s="4">
        <f>M21*N23/M21</f>
        <v>105.2</v>
      </c>
      <c r="N22" s="4">
        <f>N21*O23/N21</f>
        <v>104.6</v>
      </c>
      <c r="O22" s="41">
        <f>O21/N21*100</f>
        <v>109.41159999999999</v>
      </c>
      <c r="P22" s="41">
        <f>P21/O21*100</f>
        <v>114.2257104</v>
      </c>
      <c r="Q22" s="41">
        <f>P22/L22*100</f>
        <v>107.76010415094339</v>
      </c>
    </row>
    <row r="23" spans="1:17">
      <c r="A23" s="49" t="s">
        <v>17</v>
      </c>
      <c r="B23" s="48" t="s">
        <v>15</v>
      </c>
      <c r="C23" s="30">
        <v>118.9</v>
      </c>
      <c r="D23" s="30">
        <v>110</v>
      </c>
      <c r="E23" s="30">
        <v>109.8</v>
      </c>
      <c r="F23" s="30">
        <v>103.2</v>
      </c>
      <c r="G23" s="30">
        <v>102.4</v>
      </c>
      <c r="H23" s="30">
        <v>105.7</v>
      </c>
      <c r="I23" s="30">
        <v>102.7</v>
      </c>
      <c r="J23" s="30">
        <v>106.9</v>
      </c>
      <c r="K23" s="30">
        <v>107.4</v>
      </c>
      <c r="L23" s="30">
        <v>111.9</v>
      </c>
      <c r="M23" s="30">
        <v>106</v>
      </c>
      <c r="N23" s="30">
        <v>105.2</v>
      </c>
      <c r="O23" s="30">
        <v>104.6</v>
      </c>
      <c r="P23" s="30">
        <v>104.4</v>
      </c>
      <c r="Q23" s="4"/>
    </row>
    <row r="24" spans="1:17">
      <c r="A24" s="56"/>
      <c r="B24" s="5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48.75">
      <c r="A25" s="57" t="s">
        <v>19</v>
      </c>
      <c r="B25" s="44" t="s">
        <v>16</v>
      </c>
      <c r="C25" s="4">
        <v>116.5</v>
      </c>
      <c r="D25" s="4">
        <v>151.1</v>
      </c>
      <c r="E25" s="4">
        <v>169.6</v>
      </c>
      <c r="F25" s="4">
        <v>194</v>
      </c>
      <c r="G25" s="4">
        <v>247.2</v>
      </c>
      <c r="H25" s="4">
        <v>1320.6</v>
      </c>
      <c r="I25" s="4">
        <v>1139.0999999999999</v>
      </c>
      <c r="J25" s="4">
        <v>1223.5</v>
      </c>
      <c r="K25" s="4">
        <v>1502.8</v>
      </c>
      <c r="L25" s="4">
        <v>1725.2</v>
      </c>
      <c r="M25" s="41">
        <f>L25*L26*M27/10000</f>
        <v>1862.3896292000004</v>
      </c>
      <c r="N25" s="41">
        <f>M25*M26*N27/10000</f>
        <v>2037.6702915417877</v>
      </c>
      <c r="O25" s="41">
        <f>N25*N26*O27/10000</f>
        <v>2267.9779762432986</v>
      </c>
      <c r="P25" s="41">
        <f>O25*O26*P27/10000</f>
        <v>2658.1049449196321</v>
      </c>
      <c r="Q25" s="41">
        <f>P25/L25*100</f>
        <v>154.07517649661676</v>
      </c>
    </row>
    <row r="26" spans="1:17">
      <c r="A26" s="55" t="s">
        <v>18</v>
      </c>
      <c r="B26" s="48" t="s">
        <v>15</v>
      </c>
      <c r="C26" s="4">
        <v>54</v>
      </c>
      <c r="D26" s="4">
        <v>113</v>
      </c>
      <c r="E26" s="4">
        <v>105</v>
      </c>
      <c r="F26" s="4">
        <v>113</v>
      </c>
      <c r="G26" s="4">
        <v>124</v>
      </c>
      <c r="H26" s="4">
        <v>501</v>
      </c>
      <c r="I26" s="4">
        <v>84</v>
      </c>
      <c r="J26" s="4">
        <v>103.4</v>
      </c>
      <c r="K26" s="4">
        <f>K25*L27/K25</f>
        <v>109.7</v>
      </c>
      <c r="L26" s="4">
        <f>L25*M27/L25</f>
        <v>103.90000000000002</v>
      </c>
      <c r="M26" s="4">
        <f>M25*N27/M25</f>
        <v>104.6</v>
      </c>
      <c r="N26" s="4">
        <f>N25*O27/N25</f>
        <v>105.5</v>
      </c>
      <c r="O26" s="41">
        <f>O25/N25*100</f>
        <v>111.30250000000001</v>
      </c>
      <c r="P26" s="41">
        <f>P25/O25*100</f>
        <v>117.2015325</v>
      </c>
      <c r="Q26" s="41">
        <f>P26/L26*100</f>
        <v>112.80224494706445</v>
      </c>
    </row>
    <row r="27" spans="1:17">
      <c r="A27" s="49" t="s">
        <v>17</v>
      </c>
      <c r="B27" s="48" t="s">
        <v>15</v>
      </c>
      <c r="C27" s="30">
        <v>122.5</v>
      </c>
      <c r="D27" s="30">
        <v>114.4</v>
      </c>
      <c r="E27" s="30">
        <v>106.4</v>
      </c>
      <c r="F27" s="30">
        <v>101.5</v>
      </c>
      <c r="G27" s="30">
        <v>102.4</v>
      </c>
      <c r="H27" s="30">
        <v>106.6</v>
      </c>
      <c r="I27" s="30">
        <v>102.4</v>
      </c>
      <c r="J27" s="30">
        <v>107.5</v>
      </c>
      <c r="K27" s="30">
        <v>109.9</v>
      </c>
      <c r="L27" s="30">
        <v>109.7</v>
      </c>
      <c r="M27" s="30">
        <v>103.9</v>
      </c>
      <c r="N27" s="30">
        <v>104.6</v>
      </c>
      <c r="O27" s="30">
        <v>105.5</v>
      </c>
      <c r="P27" s="30">
        <v>105.3</v>
      </c>
      <c r="Q27" s="4"/>
    </row>
    <row r="28" spans="1:17">
      <c r="A28" s="58"/>
      <c r="B28" s="5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24">
      <c r="A29" s="52" t="s">
        <v>20</v>
      </c>
      <c r="B29" s="44" t="s">
        <v>16</v>
      </c>
      <c r="C29" s="4">
        <v>1585.2</v>
      </c>
      <c r="D29" s="4">
        <v>1981.2</v>
      </c>
      <c r="E29" s="4">
        <v>2421</v>
      </c>
      <c r="F29" s="4">
        <v>2466</v>
      </c>
      <c r="G29" s="4">
        <v>2761.9</v>
      </c>
      <c r="H29" s="4">
        <v>3302.2</v>
      </c>
      <c r="I29" s="4">
        <v>4342.3999999999996</v>
      </c>
      <c r="J29" s="4">
        <v>4705</v>
      </c>
      <c r="K29" s="4">
        <v>6128.3</v>
      </c>
      <c r="L29" s="4">
        <v>7206.9</v>
      </c>
      <c r="M29" s="41">
        <f>L29*L30*M31/10000</f>
        <v>8220.3631055999995</v>
      </c>
      <c r="N29" s="41">
        <f>M29*M30*N31/10000</f>
        <v>9201.5785273368365</v>
      </c>
      <c r="O29" s="41">
        <f>N29*N30*O31/10000</f>
        <v>9990.7427081553542</v>
      </c>
      <c r="P29" s="41">
        <f>O29*O30*P31/10000</f>
        <v>11281.492316408696</v>
      </c>
      <c r="Q29" s="41">
        <f>P29/L29*100</f>
        <v>156.53737829592055</v>
      </c>
    </row>
    <row r="30" spans="1:17">
      <c r="A30" s="55" t="s">
        <v>18</v>
      </c>
      <c r="B30" s="48" t="s">
        <v>15</v>
      </c>
      <c r="C30" s="4">
        <v>277</v>
      </c>
      <c r="D30" s="4">
        <v>115</v>
      </c>
      <c r="E30" s="4">
        <v>105</v>
      </c>
      <c r="F30" s="4">
        <v>89</v>
      </c>
      <c r="G30" s="4">
        <v>102</v>
      </c>
      <c r="H30" s="4">
        <v>107.9</v>
      </c>
      <c r="I30" s="4">
        <f t="shared" ref="I30:N30" si="0">I29*J31/I29</f>
        <v>105.5</v>
      </c>
      <c r="J30" s="4">
        <f t="shared" si="0"/>
        <v>105.4</v>
      </c>
      <c r="K30" s="4">
        <f t="shared" si="0"/>
        <v>117.3</v>
      </c>
      <c r="L30" s="4">
        <f t="shared" si="0"/>
        <v>106.8</v>
      </c>
      <c r="M30" s="4">
        <f t="shared" si="0"/>
        <v>105.8</v>
      </c>
      <c r="N30" s="4">
        <f t="shared" si="0"/>
        <v>104.2</v>
      </c>
      <c r="O30" s="41">
        <f>O29/N29*100</f>
        <v>108.57640000000002</v>
      </c>
      <c r="P30" s="41">
        <f>P29/O29*100</f>
        <v>112.91945600000003</v>
      </c>
      <c r="Q30" s="41">
        <f>P30/L30*100</f>
        <v>105.72982771535584</v>
      </c>
    </row>
    <row r="31" spans="1:17">
      <c r="A31" s="49" t="s">
        <v>17</v>
      </c>
      <c r="B31" s="48" t="s">
        <v>15</v>
      </c>
      <c r="C31" s="34">
        <v>108.6</v>
      </c>
      <c r="D31" s="34">
        <v>108.3</v>
      </c>
      <c r="E31" s="34">
        <v>116.1</v>
      </c>
      <c r="F31" s="34">
        <v>114.5</v>
      </c>
      <c r="G31" s="34">
        <v>109.8</v>
      </c>
      <c r="H31" s="34">
        <v>110.8</v>
      </c>
      <c r="I31" s="34">
        <v>105.6</v>
      </c>
      <c r="J31" s="34">
        <v>105.5</v>
      </c>
      <c r="K31" s="34">
        <v>105.4</v>
      </c>
      <c r="L31" s="34">
        <v>117.3</v>
      </c>
      <c r="M31" s="34">
        <v>106.8</v>
      </c>
      <c r="N31" s="34">
        <v>105.8</v>
      </c>
      <c r="O31" s="34">
        <v>104.2</v>
      </c>
      <c r="P31" s="34">
        <v>104</v>
      </c>
      <c r="Q31" s="4"/>
    </row>
    <row r="32" spans="1:17">
      <c r="A32" s="58"/>
      <c r="B32" s="5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24.75">
      <c r="A33" s="43" t="s">
        <v>21</v>
      </c>
      <c r="B33" s="44" t="s">
        <v>16</v>
      </c>
      <c r="C33" s="4">
        <v>578.70000000000005</v>
      </c>
      <c r="D33" s="4">
        <v>391.8</v>
      </c>
      <c r="E33" s="4">
        <v>420.6</v>
      </c>
      <c r="F33" s="4">
        <v>464.4</v>
      </c>
      <c r="G33" s="4">
        <v>497.5</v>
      </c>
      <c r="H33" s="4">
        <v>638.29999999999995</v>
      </c>
      <c r="I33" s="4">
        <v>663</v>
      </c>
      <c r="J33" s="4">
        <v>851.6</v>
      </c>
      <c r="K33" s="4">
        <v>993.2</v>
      </c>
      <c r="L33" s="4">
        <v>1157.4000000000001</v>
      </c>
      <c r="M33" s="41">
        <f>L33*L34*M35/10000</f>
        <v>1327.5852534000001</v>
      </c>
      <c r="N33" s="41">
        <f>M33*M34*N35/10000</f>
        <v>1502.9539550331265</v>
      </c>
      <c r="O33" s="41">
        <f>N33*N34*O35/10000</f>
        <v>1625.5949977638295</v>
      </c>
      <c r="P33" s="41">
        <f>O33*O34*P35/10000</f>
        <v>1872.516375544164</v>
      </c>
      <c r="Q33" s="41">
        <f>P33/L33*100</f>
        <v>161.78645028029754</v>
      </c>
    </row>
    <row r="34" spans="1:17">
      <c r="A34" s="47" t="s">
        <v>18</v>
      </c>
      <c r="B34" s="48" t="s">
        <v>15</v>
      </c>
      <c r="C34" s="4">
        <v>192</v>
      </c>
      <c r="D34" s="4">
        <v>61</v>
      </c>
      <c r="E34" s="4">
        <v>96.4</v>
      </c>
      <c r="F34" s="4">
        <v>106.4</v>
      </c>
      <c r="G34" s="4">
        <v>101.1</v>
      </c>
      <c r="H34" s="4">
        <v>115</v>
      </c>
      <c r="I34" s="4">
        <v>97.3</v>
      </c>
      <c r="J34" s="4">
        <f>J33*K35/J33</f>
        <v>106.1</v>
      </c>
      <c r="K34" s="4">
        <f>K33*L35/K33</f>
        <v>113.7</v>
      </c>
      <c r="L34" s="4">
        <f>L33*M35/L33</f>
        <v>107.1</v>
      </c>
      <c r="M34" s="4">
        <f>M33*N35/M33</f>
        <v>106.4</v>
      </c>
      <c r="N34" s="4">
        <f>N33*O35/N33</f>
        <v>103.99999999999999</v>
      </c>
      <c r="O34" s="41">
        <v>109.6</v>
      </c>
      <c r="P34" s="41">
        <v>109.6</v>
      </c>
      <c r="Q34" s="41">
        <f>P34/L34*100</f>
        <v>102.33426704014938</v>
      </c>
    </row>
    <row r="35" spans="1:17">
      <c r="A35" s="49" t="s">
        <v>22</v>
      </c>
      <c r="B35" s="48" t="s">
        <v>15</v>
      </c>
      <c r="C35" s="34">
        <v>111.2</v>
      </c>
      <c r="D35" s="34">
        <v>110.7</v>
      </c>
      <c r="E35" s="34">
        <v>111.3</v>
      </c>
      <c r="F35" s="34">
        <v>109.9</v>
      </c>
      <c r="G35" s="34">
        <v>105.9</v>
      </c>
      <c r="H35" s="34">
        <v>111.5</v>
      </c>
      <c r="I35" s="34">
        <v>106.7</v>
      </c>
      <c r="J35" s="34">
        <v>109.2</v>
      </c>
      <c r="K35" s="34">
        <v>106.1</v>
      </c>
      <c r="L35" s="34">
        <v>113.7</v>
      </c>
      <c r="M35" s="34">
        <v>107.1</v>
      </c>
      <c r="N35" s="34">
        <v>106.4</v>
      </c>
      <c r="O35" s="34">
        <v>104</v>
      </c>
      <c r="P35" s="34">
        <v>105.1</v>
      </c>
      <c r="Q35" s="4"/>
    </row>
    <row r="36" spans="1:17">
      <c r="A36" s="59"/>
      <c r="B36" s="59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36">
      <c r="A37" s="52" t="s">
        <v>68</v>
      </c>
      <c r="B37" s="48" t="s">
        <v>23</v>
      </c>
      <c r="C37" s="4">
        <v>272.89999999999998</v>
      </c>
      <c r="D37" s="4">
        <v>456.6</v>
      </c>
      <c r="E37" s="4">
        <v>585.70000000000005</v>
      </c>
      <c r="F37" s="4">
        <v>700.9</v>
      </c>
      <c r="G37" s="4">
        <v>846.4</v>
      </c>
      <c r="H37" s="4">
        <v>954.9</v>
      </c>
      <c r="I37" s="4">
        <v>1036.9000000000001</v>
      </c>
      <c r="J37" s="4">
        <v>1136.4000000000001</v>
      </c>
      <c r="K37" s="4">
        <v>1279.7</v>
      </c>
      <c r="L37" s="4">
        <v>1129.7</v>
      </c>
      <c r="M37" s="4">
        <v>1149.9000000000001</v>
      </c>
      <c r="N37" s="4">
        <v>1209.5999999999999</v>
      </c>
      <c r="O37" s="4">
        <v>12871.1</v>
      </c>
      <c r="P37" s="4">
        <v>1375.9</v>
      </c>
      <c r="Q37" s="41">
        <f>P37/L37*100</f>
        <v>121.79339647694079</v>
      </c>
    </row>
    <row r="38" spans="1:17">
      <c r="A38" s="47" t="s">
        <v>24</v>
      </c>
      <c r="B38" s="48" t="s">
        <v>15</v>
      </c>
      <c r="C38" s="40" t="e">
        <f t="shared" ref="C38" si="1">C37/B37*100</f>
        <v>#VALUE!</v>
      </c>
      <c r="D38" s="40">
        <f t="shared" ref="D38" si="2">D37/C37*100</f>
        <v>167.31403444485161</v>
      </c>
      <c r="E38" s="40">
        <f t="shared" ref="E38" si="3">E37/D37*100</f>
        <v>128.2742006132282</v>
      </c>
      <c r="F38" s="40">
        <f t="shared" ref="F38" si="4">F37/E37*100</f>
        <v>119.66877240908313</v>
      </c>
      <c r="G38" s="40">
        <f t="shared" ref="G38" si="5">G37/F37*100</f>
        <v>120.75902411185619</v>
      </c>
      <c r="H38" s="40">
        <f t="shared" ref="H38" si="6">H37/G37*100</f>
        <v>112.81899810964082</v>
      </c>
      <c r="I38" s="40">
        <f t="shared" ref="I38" si="7">I37/H37*100</f>
        <v>108.58728662687194</v>
      </c>
      <c r="J38" s="41">
        <v>125.4</v>
      </c>
      <c r="K38" s="4">
        <f>K37/J37*100</f>
        <v>112.60999648011263</v>
      </c>
      <c r="L38" s="41">
        <f>L37/K37*100</f>
        <v>88.27850277408767</v>
      </c>
      <c r="M38" s="41">
        <f>M37/L37*100</f>
        <v>101.78808533238914</v>
      </c>
      <c r="N38" s="4">
        <v>105.2</v>
      </c>
      <c r="O38" s="4">
        <v>106.4</v>
      </c>
      <c r="P38" s="4">
        <v>106.9</v>
      </c>
      <c r="Q38" s="41">
        <f>P38/L38*100</f>
        <v>121.094033814287</v>
      </c>
    </row>
    <row r="39" spans="1:17">
      <c r="A39" s="60"/>
      <c r="B39" s="5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60">
      <c r="A40" s="52" t="s">
        <v>69</v>
      </c>
      <c r="B40" s="61" t="s">
        <v>25</v>
      </c>
      <c r="C40" s="4">
        <v>3766</v>
      </c>
      <c r="D40" s="4">
        <v>3775</v>
      </c>
      <c r="E40" s="4">
        <v>5420</v>
      </c>
      <c r="F40" s="4">
        <v>6843</v>
      </c>
      <c r="G40" s="4">
        <v>7462</v>
      </c>
      <c r="H40" s="4">
        <v>7830</v>
      </c>
      <c r="I40" s="4">
        <v>10777</v>
      </c>
      <c r="J40" s="4">
        <v>13523</v>
      </c>
      <c r="K40" s="4">
        <v>13687</v>
      </c>
      <c r="L40" s="4">
        <v>14534</v>
      </c>
      <c r="M40" s="4">
        <v>15590.7</v>
      </c>
      <c r="N40" s="4">
        <v>16214</v>
      </c>
      <c r="O40" s="4">
        <v>17024</v>
      </c>
      <c r="P40" s="4">
        <v>18385</v>
      </c>
      <c r="Q40" s="41" t="s">
        <v>48</v>
      </c>
    </row>
    <row r="41" spans="1:17">
      <c r="A41" s="55" t="s">
        <v>18</v>
      </c>
      <c r="B41" s="48" t="s">
        <v>15</v>
      </c>
      <c r="C41" s="40" t="e">
        <f t="shared" ref="C41" si="8">C40/B40*100</f>
        <v>#VALUE!</v>
      </c>
      <c r="D41" s="40">
        <f t="shared" ref="D41" si="9">D40/C40*100</f>
        <v>100.23898035050452</v>
      </c>
      <c r="E41" s="40">
        <f t="shared" ref="E41" si="10">E40/D40*100</f>
        <v>143.57615894039733</v>
      </c>
      <c r="F41" s="40">
        <f t="shared" ref="F41" si="11">F40/E40*100</f>
        <v>126.25461254612547</v>
      </c>
      <c r="G41" s="40">
        <f t="shared" ref="G41" si="12">G40/F40*100</f>
        <v>109.045740172439</v>
      </c>
      <c r="H41" s="40">
        <f t="shared" ref="H41" si="13">H40/G40*100</f>
        <v>104.93165371214153</v>
      </c>
      <c r="I41" s="40">
        <f t="shared" ref="I41" si="14">I40/H40*100</f>
        <v>137.63729246487867</v>
      </c>
      <c r="J41" s="40">
        <v>125.5</v>
      </c>
      <c r="K41" s="4">
        <f>K40/J40*100</f>
        <v>101.21274865044738</v>
      </c>
      <c r="L41" s="4">
        <f>L40/K40*100</f>
        <v>106.18835391247168</v>
      </c>
      <c r="M41" s="41">
        <f>M40/L40*100</f>
        <v>107.27053804871336</v>
      </c>
      <c r="N41" s="4">
        <v>104</v>
      </c>
      <c r="O41" s="4">
        <v>105</v>
      </c>
      <c r="P41" s="4">
        <v>108</v>
      </c>
      <c r="Q41" s="41">
        <f t="shared" ref="Q41" si="15">P41/L41*100</f>
        <v>101.70606852896657</v>
      </c>
    </row>
    <row r="42" spans="1:17">
      <c r="A42" s="60"/>
      <c r="B42" s="6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48">
      <c r="A43" s="63" t="s">
        <v>70</v>
      </c>
      <c r="B43" s="61" t="s">
        <v>14</v>
      </c>
      <c r="C43" s="4">
        <v>40</v>
      </c>
      <c r="D43" s="4">
        <v>40.200000000000003</v>
      </c>
      <c r="E43" s="4">
        <v>40.200000000000003</v>
      </c>
      <c r="F43" s="4">
        <v>40.200000000000003</v>
      </c>
      <c r="G43" s="4">
        <v>40.200000000000003</v>
      </c>
      <c r="H43" s="4">
        <v>51.3</v>
      </c>
      <c r="I43" s="4">
        <v>52.1</v>
      </c>
      <c r="J43" s="4">
        <v>52.2</v>
      </c>
      <c r="K43" s="4">
        <v>52.6</v>
      </c>
      <c r="L43" s="4">
        <v>53.1</v>
      </c>
      <c r="M43" s="4">
        <v>53.6</v>
      </c>
      <c r="N43" s="4">
        <v>54</v>
      </c>
      <c r="O43" s="4">
        <v>54.6</v>
      </c>
      <c r="P43" s="4">
        <v>56.2</v>
      </c>
      <c r="Q43" s="41">
        <f>P43/L43*100</f>
        <v>105.83804143126176</v>
      </c>
    </row>
    <row r="44" spans="1:17">
      <c r="A44" s="64"/>
      <c r="B44" s="6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48">
      <c r="A45" s="63" t="s">
        <v>71</v>
      </c>
      <c r="B45" s="61" t="s">
        <v>14</v>
      </c>
      <c r="C45" s="4">
        <v>9.1</v>
      </c>
      <c r="D45" s="4">
        <v>11.7</v>
      </c>
      <c r="E45" s="4">
        <v>11.6</v>
      </c>
      <c r="F45" s="4">
        <v>11.5</v>
      </c>
      <c r="G45" s="4">
        <v>11.4</v>
      </c>
      <c r="H45" s="4">
        <v>11.4</v>
      </c>
      <c r="I45" s="4">
        <v>11.4</v>
      </c>
      <c r="J45" s="4">
        <v>11.4</v>
      </c>
      <c r="K45" s="4">
        <v>11.4</v>
      </c>
      <c r="L45" s="4">
        <v>10.6</v>
      </c>
      <c r="M45" s="4">
        <v>10.5</v>
      </c>
      <c r="N45" s="4">
        <v>10.5</v>
      </c>
      <c r="O45" s="4">
        <v>10.4</v>
      </c>
      <c r="P45" s="4">
        <v>10.3</v>
      </c>
      <c r="Q45" s="41">
        <f>P45/L45*100</f>
        <v>97.169811320754732</v>
      </c>
    </row>
    <row r="46" spans="1:17">
      <c r="A46" s="64"/>
      <c r="B46" s="6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48">
      <c r="A47" s="63" t="s">
        <v>72</v>
      </c>
      <c r="B47" s="61" t="s">
        <v>14</v>
      </c>
      <c r="C47" s="4">
        <v>1.7</v>
      </c>
      <c r="D47" s="4">
        <v>1.7</v>
      </c>
      <c r="E47" s="4">
        <v>1.7</v>
      </c>
      <c r="F47" s="4">
        <v>1.6</v>
      </c>
      <c r="G47" s="4">
        <v>1.4</v>
      </c>
      <c r="H47" s="4">
        <v>1.3</v>
      </c>
      <c r="I47" s="4">
        <v>1.2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v>0.97</v>
      </c>
      <c r="P47" s="4">
        <v>0.95</v>
      </c>
      <c r="Q47" s="41">
        <f>P47/L47*100</f>
        <v>95</v>
      </c>
    </row>
    <row r="48" spans="1:17">
      <c r="A48" s="64"/>
      <c r="B48" s="6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36.75">
      <c r="A49" s="43" t="s">
        <v>73</v>
      </c>
      <c r="B49" s="4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4.75">
      <c r="A50" s="65" t="s">
        <v>74</v>
      </c>
      <c r="B50" s="44" t="s">
        <v>29</v>
      </c>
      <c r="C50" s="4">
        <v>18.600000000000001</v>
      </c>
      <c r="D50" s="4">
        <v>22.5</v>
      </c>
      <c r="E50" s="4">
        <v>22.5</v>
      </c>
      <c r="F50" s="4">
        <v>22.2</v>
      </c>
      <c r="G50" s="4">
        <v>22.1</v>
      </c>
      <c r="H50" s="4">
        <v>18.2</v>
      </c>
      <c r="I50" s="4">
        <v>18</v>
      </c>
      <c r="J50" s="4">
        <v>17.899999999999999</v>
      </c>
      <c r="K50" s="4">
        <v>17.899999999999999</v>
      </c>
      <c r="L50" s="4">
        <v>16.7</v>
      </c>
      <c r="M50" s="4">
        <v>16.600000000000001</v>
      </c>
      <c r="N50" s="4">
        <v>16.399999999999999</v>
      </c>
      <c r="O50" s="4">
        <v>16.2</v>
      </c>
      <c r="P50" s="4">
        <v>16</v>
      </c>
      <c r="Q50" s="41">
        <f>P50/L50*100</f>
        <v>95.808383233532936</v>
      </c>
    </row>
    <row r="51" spans="1:17">
      <c r="A51" s="64"/>
      <c r="B51" s="6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25.5">
      <c r="A52" s="39" t="s">
        <v>44</v>
      </c>
      <c r="B52" s="61" t="s">
        <v>29</v>
      </c>
      <c r="C52" s="4">
        <v>3.5</v>
      </c>
      <c r="D52" s="4">
        <v>3.3</v>
      </c>
      <c r="E52" s="4">
        <v>3.3</v>
      </c>
      <c r="F52" s="4">
        <v>3.1</v>
      </c>
      <c r="G52" s="4">
        <v>2.8</v>
      </c>
      <c r="H52" s="4">
        <v>2.1</v>
      </c>
      <c r="I52" s="4">
        <v>1.9</v>
      </c>
      <c r="J52" s="4">
        <v>1.6</v>
      </c>
      <c r="K52" s="4">
        <v>1.6</v>
      </c>
      <c r="L52" s="4">
        <v>1.6</v>
      </c>
      <c r="M52" s="4">
        <v>1.6</v>
      </c>
      <c r="N52" s="4">
        <v>1.6</v>
      </c>
      <c r="O52" s="4">
        <v>1.5</v>
      </c>
      <c r="P52" s="4">
        <v>1.48</v>
      </c>
      <c r="Q52" s="41">
        <f>P52/L52*100</f>
        <v>92.5</v>
      </c>
    </row>
    <row r="53" spans="1:17">
      <c r="A53" s="64"/>
      <c r="B53" s="6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5" spans="1:17" ht="15.75">
      <c r="A55" s="66" t="s">
        <v>83</v>
      </c>
      <c r="B55" s="67"/>
      <c r="C55" s="67"/>
      <c r="D55" s="67"/>
      <c r="E55" s="67"/>
      <c r="F55" s="67"/>
      <c r="G55" s="67"/>
    </row>
    <row r="76" spans="1:1">
      <c r="A76" t="s">
        <v>75</v>
      </c>
    </row>
    <row r="77" spans="1:1">
      <c r="A77" t="s">
        <v>76</v>
      </c>
    </row>
    <row r="78" spans="1:1">
      <c r="A78" t="s">
        <v>77</v>
      </c>
    </row>
    <row r="79" spans="1:1">
      <c r="A79" t="s">
        <v>78</v>
      </c>
    </row>
    <row r="80" spans="1:1">
      <c r="A80" t="s">
        <v>79</v>
      </c>
    </row>
  </sheetData>
  <pageMargins left="0.25" right="0.25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3"/>
  <sheetViews>
    <sheetView tabSelected="1" topLeftCell="A37" workbookViewId="0">
      <selection sqref="A1:Q53"/>
    </sheetView>
  </sheetViews>
  <sheetFormatPr defaultRowHeight="15"/>
  <cols>
    <col min="1" max="1" width="21.28515625" customWidth="1"/>
    <col min="2" max="2" width="9.28515625" customWidth="1"/>
    <col min="3" max="3" width="6.85546875" customWidth="1"/>
    <col min="4" max="4" width="6.7109375" customWidth="1"/>
    <col min="5" max="5" width="6.5703125" customWidth="1"/>
    <col min="6" max="6" width="6.7109375" customWidth="1"/>
    <col min="7" max="7" width="6.85546875" customWidth="1"/>
    <col min="8" max="8" width="7.5703125" customWidth="1"/>
    <col min="9" max="9" width="7" customWidth="1"/>
    <col min="10" max="10" width="7.140625" customWidth="1"/>
    <col min="11" max="11" width="6.85546875" customWidth="1"/>
    <col min="12" max="12" width="7.42578125" customWidth="1"/>
    <col min="13" max="13" width="7.140625" customWidth="1"/>
    <col min="14" max="14" width="8.85546875" customWidth="1"/>
    <col min="15" max="15" width="9.140625" customWidth="1"/>
    <col min="16" max="16" width="9.28515625" customWidth="1"/>
    <col min="17" max="17" width="8" customWidth="1"/>
  </cols>
  <sheetData>
    <row r="1" spans="1:17" ht="12" customHeight="1">
      <c r="A1" t="s">
        <v>0</v>
      </c>
      <c r="J1" s="2"/>
      <c r="K1" s="2"/>
      <c r="L1" s="2" t="s">
        <v>93</v>
      </c>
      <c r="M1" s="2"/>
      <c r="N1" s="2"/>
    </row>
    <row r="2" spans="1:17" ht="13.5" customHeight="1">
      <c r="K2" s="3" t="s">
        <v>86</v>
      </c>
      <c r="L2" s="3"/>
      <c r="M2" s="3"/>
      <c r="N2" s="3"/>
    </row>
    <row r="3" spans="1:17" ht="12.75" customHeight="1">
      <c r="K3" s="3" t="s">
        <v>88</v>
      </c>
      <c r="L3" s="3"/>
      <c r="M3" s="3"/>
      <c r="N3" s="3"/>
    </row>
    <row r="4" spans="1:17" ht="12.75" customHeight="1">
      <c r="A4" s="1" t="s">
        <v>89</v>
      </c>
      <c r="B4" s="1"/>
      <c r="C4" s="1"/>
      <c r="D4" s="1"/>
      <c r="E4" s="1"/>
      <c r="F4" s="1"/>
      <c r="G4" s="1"/>
      <c r="H4" s="1"/>
      <c r="I4" s="1"/>
    </row>
    <row r="5" spans="1:17" ht="12" customHeight="1">
      <c r="A5" s="1" t="s">
        <v>90</v>
      </c>
      <c r="B5" s="1"/>
      <c r="C5" s="1"/>
      <c r="D5" s="1"/>
      <c r="E5" s="1"/>
      <c r="F5" s="1"/>
      <c r="G5" s="1"/>
      <c r="H5" s="1"/>
      <c r="I5" s="1"/>
    </row>
    <row r="6" spans="1:17" ht="11.25" customHeight="1">
      <c r="A6" s="1" t="s">
        <v>91</v>
      </c>
      <c r="B6" s="1"/>
      <c r="C6" s="1"/>
      <c r="D6" s="1"/>
      <c r="E6" s="1"/>
      <c r="F6" s="1"/>
      <c r="G6" s="1"/>
      <c r="H6" s="1"/>
      <c r="I6" s="1"/>
    </row>
    <row r="7" spans="1:17" ht="4.5" customHeight="1">
      <c r="A7" s="1" t="s">
        <v>87</v>
      </c>
      <c r="H7" s="1"/>
      <c r="I7" s="1"/>
    </row>
    <row r="8" spans="1:17">
      <c r="A8" s="5" t="s">
        <v>7</v>
      </c>
      <c r="B8" s="6" t="s">
        <v>8</v>
      </c>
      <c r="C8" s="7" t="s">
        <v>50</v>
      </c>
      <c r="D8" s="8"/>
      <c r="E8" s="8"/>
      <c r="F8" s="8"/>
      <c r="G8" s="8"/>
      <c r="H8" s="8"/>
      <c r="I8" s="8"/>
      <c r="J8" s="8"/>
      <c r="K8" s="8"/>
      <c r="L8" s="42"/>
      <c r="M8" s="6" t="s">
        <v>10</v>
      </c>
      <c r="N8" s="7" t="s">
        <v>11</v>
      </c>
      <c r="O8" s="8"/>
      <c r="P8" s="9"/>
      <c r="Q8" s="10" t="s">
        <v>84</v>
      </c>
    </row>
    <row r="9" spans="1:17">
      <c r="A9" s="71" t="s">
        <v>92</v>
      </c>
      <c r="B9" s="11" t="s">
        <v>9</v>
      </c>
      <c r="C9" s="12">
        <v>2007</v>
      </c>
      <c r="D9" s="12">
        <v>2008</v>
      </c>
      <c r="E9" s="12">
        <v>2009</v>
      </c>
      <c r="F9" s="12">
        <v>2010</v>
      </c>
      <c r="G9" s="12">
        <v>2011</v>
      </c>
      <c r="H9" s="12">
        <v>2012</v>
      </c>
      <c r="I9" s="12">
        <v>2013</v>
      </c>
      <c r="J9" s="12">
        <v>2014</v>
      </c>
      <c r="K9" s="12">
        <v>2015</v>
      </c>
      <c r="L9" s="11">
        <v>2016</v>
      </c>
      <c r="M9" s="12">
        <v>2017</v>
      </c>
      <c r="N9" s="12">
        <v>2018</v>
      </c>
      <c r="O9" s="12">
        <v>2019</v>
      </c>
      <c r="P9" s="12">
        <v>2020</v>
      </c>
      <c r="Q9" s="13" t="s">
        <v>85</v>
      </c>
    </row>
    <row r="10" spans="1:17" ht="11.25" customHeight="1">
      <c r="C10" t="s">
        <v>46</v>
      </c>
    </row>
    <row r="11" spans="1:17" ht="38.25">
      <c r="A11" s="43" t="s">
        <v>64</v>
      </c>
      <c r="B11" s="44" t="s">
        <v>45</v>
      </c>
      <c r="C11" s="4">
        <v>138.30000000000001</v>
      </c>
      <c r="D11" s="4">
        <v>140.6</v>
      </c>
      <c r="E11" s="4">
        <v>143.4</v>
      </c>
      <c r="F11" s="4">
        <v>145.9</v>
      </c>
      <c r="G11" s="4">
        <v>148.19999999999999</v>
      </c>
      <c r="H11" s="4">
        <v>150.5</v>
      </c>
      <c r="I11" s="4">
        <v>152.9</v>
      </c>
      <c r="J11" s="4">
        <v>157.6</v>
      </c>
      <c r="K11" s="4">
        <v>162.1</v>
      </c>
      <c r="L11" s="4">
        <v>165.5</v>
      </c>
      <c r="M11" s="4">
        <v>168.8</v>
      </c>
      <c r="N11" s="4">
        <v>170.4</v>
      </c>
      <c r="O11" s="4">
        <v>172.2</v>
      </c>
      <c r="P11" s="41">
        <v>174.2</v>
      </c>
      <c r="Q11" s="70">
        <v>103.2</v>
      </c>
    </row>
    <row r="12" spans="1:17" ht="24.75" customHeight="1">
      <c r="A12" s="43" t="s">
        <v>65</v>
      </c>
      <c r="B12" s="44" t="s">
        <v>16</v>
      </c>
      <c r="C12" s="4">
        <v>53.9</v>
      </c>
      <c r="D12" s="4">
        <v>49.7</v>
      </c>
      <c r="E12" s="4">
        <v>8.3000000000000007</v>
      </c>
      <c r="F12" s="4">
        <v>8.6999999999999993</v>
      </c>
      <c r="G12" s="4">
        <v>28.8</v>
      </c>
      <c r="H12" s="4">
        <v>18.399999999999999</v>
      </c>
      <c r="I12" s="4">
        <v>24.7</v>
      </c>
      <c r="J12" s="4">
        <v>32.9</v>
      </c>
      <c r="K12" s="4">
        <v>36.75</v>
      </c>
      <c r="L12" s="41">
        <v>43.5</v>
      </c>
      <c r="M12" s="41">
        <v>44.8</v>
      </c>
      <c r="N12" s="41">
        <v>46.4</v>
      </c>
      <c r="O12" s="41">
        <f>N12*N13*O14/10000</f>
        <v>49.546914285714287</v>
      </c>
      <c r="P12" s="41">
        <f>O12*O13*P14/10000</f>
        <v>54.335752727312254</v>
      </c>
      <c r="Q12" s="41" t="s">
        <v>48</v>
      </c>
    </row>
    <row r="13" spans="1:17" ht="14.25" customHeight="1">
      <c r="A13" s="47" t="s">
        <v>47</v>
      </c>
      <c r="B13" s="48" t="s">
        <v>15</v>
      </c>
      <c r="C13" s="4">
        <v>159</v>
      </c>
      <c r="D13" s="4">
        <v>74</v>
      </c>
      <c r="E13" s="4">
        <v>14</v>
      </c>
      <c r="F13" s="4">
        <v>101</v>
      </c>
      <c r="G13" s="4">
        <v>313</v>
      </c>
      <c r="H13" s="4">
        <v>61</v>
      </c>
      <c r="I13" s="4">
        <v>120</v>
      </c>
      <c r="J13" s="4">
        <v>103.2</v>
      </c>
      <c r="K13" s="4">
        <v>105.4</v>
      </c>
      <c r="L13" s="41">
        <v>111.09160000000003</v>
      </c>
      <c r="M13" s="41">
        <f>M12/L12*100</f>
        <v>102.98850574712644</v>
      </c>
      <c r="N13" s="41">
        <f>N12/M12*100</f>
        <v>103.57142857142858</v>
      </c>
      <c r="O13" s="41">
        <f>O12/N12*100</f>
        <v>106.78214285714287</v>
      </c>
      <c r="P13" s="41">
        <f>P12/O12*100</f>
        <v>109.66526071428572</v>
      </c>
      <c r="Q13" s="68">
        <f>(M13*N13*O13*P13)/1000000</f>
        <v>124.90977638462589</v>
      </c>
    </row>
    <row r="14" spans="1:17" ht="12.75" customHeight="1">
      <c r="A14" s="49" t="s">
        <v>17</v>
      </c>
      <c r="B14" s="48" t="s">
        <v>15</v>
      </c>
      <c r="C14" s="4">
        <v>94.1</v>
      </c>
      <c r="D14" s="4">
        <v>109.4</v>
      </c>
      <c r="E14" s="4">
        <v>117.8</v>
      </c>
      <c r="F14" s="4">
        <v>108.8</v>
      </c>
      <c r="G14" s="4">
        <v>135.69999999999999</v>
      </c>
      <c r="H14" s="4">
        <v>103.3</v>
      </c>
      <c r="I14" s="4">
        <v>72.099999999999994</v>
      </c>
      <c r="J14" s="4">
        <v>91.2</v>
      </c>
      <c r="K14" s="4">
        <v>103.2</v>
      </c>
      <c r="L14" s="4">
        <v>105.4</v>
      </c>
      <c r="M14" s="4">
        <v>101.9</v>
      </c>
      <c r="N14" s="4">
        <v>102.4</v>
      </c>
      <c r="O14" s="4">
        <v>103.1</v>
      </c>
      <c r="P14" s="4">
        <v>102.7</v>
      </c>
      <c r="Q14" s="4"/>
    </row>
    <row r="15" spans="1:17" ht="8.25" customHeight="1">
      <c r="A15" s="50"/>
      <c r="B15" s="5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36">
      <c r="A16" s="52" t="s">
        <v>66</v>
      </c>
      <c r="B16" s="44" t="s">
        <v>16</v>
      </c>
      <c r="C16" s="4">
        <v>2797.5</v>
      </c>
      <c r="D16" s="4">
        <v>3081</v>
      </c>
      <c r="E16" s="4">
        <v>2889.8</v>
      </c>
      <c r="F16" s="4">
        <v>3207.7</v>
      </c>
      <c r="G16" s="4">
        <v>3450</v>
      </c>
      <c r="H16" s="4">
        <v>4602</v>
      </c>
      <c r="I16" s="4">
        <v>6324</v>
      </c>
      <c r="J16" s="4">
        <v>6798</v>
      </c>
      <c r="K16" s="4">
        <v>7959.3</v>
      </c>
      <c r="L16" s="4">
        <v>8198.2999999999993</v>
      </c>
      <c r="M16" s="4">
        <v>8445.9</v>
      </c>
      <c r="N16" s="41">
        <f>M16* N17/100</f>
        <v>8766.8441999999995</v>
      </c>
      <c r="O16" s="41">
        <v>9117.5</v>
      </c>
      <c r="P16" s="41">
        <v>9509.5</v>
      </c>
      <c r="Q16" s="41"/>
    </row>
    <row r="17" spans="1:20" ht="15.75" customHeight="1">
      <c r="A17" s="47" t="s">
        <v>18</v>
      </c>
      <c r="B17" s="48" t="s">
        <v>15</v>
      </c>
      <c r="C17" s="4">
        <v>112</v>
      </c>
      <c r="D17" s="4">
        <v>95.4</v>
      </c>
      <c r="E17" s="4">
        <v>86.4</v>
      </c>
      <c r="F17" s="4">
        <v>107.7</v>
      </c>
      <c r="G17" s="4">
        <v>97.3</v>
      </c>
      <c r="H17" s="4">
        <v>122</v>
      </c>
      <c r="I17" s="4">
        <v>109.2</v>
      </c>
      <c r="J17" s="4">
        <v>107.49525616698293</v>
      </c>
      <c r="K17" s="4">
        <v>105.37363930567814</v>
      </c>
      <c r="L17" s="41">
        <v>101.6</v>
      </c>
      <c r="M17" s="41">
        <f t="shared" ref="M17" si="0">M16/L16*100</f>
        <v>103.0201383213593</v>
      </c>
      <c r="N17" s="41">
        <v>103.8</v>
      </c>
      <c r="O17" s="41">
        <v>104</v>
      </c>
      <c r="P17" s="41">
        <v>104.3</v>
      </c>
      <c r="Q17" s="68">
        <f>(M17*N17*O17*P17)/1000000</f>
        <v>115.99442860866274</v>
      </c>
      <c r="T17" t="s">
        <v>48</v>
      </c>
    </row>
    <row r="18" spans="1:20">
      <c r="A18" s="49" t="s">
        <v>17</v>
      </c>
      <c r="B18" s="48" t="s">
        <v>15</v>
      </c>
      <c r="C18" s="30">
        <v>113.4</v>
      </c>
      <c r="D18" s="30">
        <v>115.5</v>
      </c>
      <c r="E18" s="30">
        <v>108.6</v>
      </c>
      <c r="F18" s="30">
        <v>103</v>
      </c>
      <c r="G18" s="30">
        <v>110.6</v>
      </c>
      <c r="H18" s="30">
        <v>112</v>
      </c>
      <c r="I18" s="30">
        <v>109.9</v>
      </c>
      <c r="J18" s="30">
        <v>105.8</v>
      </c>
      <c r="K18" s="30">
        <v>107.5</v>
      </c>
      <c r="L18" s="30">
        <v>106.1</v>
      </c>
      <c r="M18" s="30">
        <v>107.3</v>
      </c>
      <c r="N18" s="30">
        <v>107</v>
      </c>
      <c r="O18" s="30">
        <v>105.6</v>
      </c>
      <c r="P18" s="30">
        <v>105.6</v>
      </c>
      <c r="Q18" s="4"/>
    </row>
    <row r="19" spans="1:20" ht="9.75" customHeight="1">
      <c r="A19" s="53"/>
      <c r="B19" s="5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0" ht="48">
      <c r="A20" s="54" t="s">
        <v>67</v>
      </c>
      <c r="B20" s="44" t="s">
        <v>16</v>
      </c>
      <c r="C20" s="4">
        <v>162.5</v>
      </c>
      <c r="D20" s="4">
        <v>184.2</v>
      </c>
      <c r="E20" s="4">
        <v>337.8</v>
      </c>
      <c r="F20" s="4">
        <v>285.8</v>
      </c>
      <c r="G20" s="4">
        <v>1937.5</v>
      </c>
      <c r="H20" s="4">
        <v>1660.9</v>
      </c>
      <c r="I20" s="4">
        <v>1529.3</v>
      </c>
      <c r="J20" s="4">
        <v>1698.2</v>
      </c>
      <c r="K20" s="4">
        <v>2125.9</v>
      </c>
      <c r="L20" s="4">
        <v>2509.4</v>
      </c>
      <c r="M20" s="41">
        <v>2584.6</v>
      </c>
      <c r="N20" s="41">
        <f>M20*N21/100</f>
        <v>2636.2919999999999</v>
      </c>
      <c r="O20" s="41">
        <f>N20*O21/100</f>
        <v>2696.9267159999999</v>
      </c>
      <c r="P20" s="41">
        <f>O20*P21/100</f>
        <v>2777.8345174799997</v>
      </c>
      <c r="Q20" s="41"/>
    </row>
    <row r="21" spans="1:20" ht="13.5" customHeight="1">
      <c r="A21" s="55" t="s">
        <v>18</v>
      </c>
      <c r="B21" s="48" t="s">
        <v>15</v>
      </c>
      <c r="C21" s="4">
        <v>81</v>
      </c>
      <c r="D21" s="4">
        <v>103</v>
      </c>
      <c r="E21" s="4">
        <v>178</v>
      </c>
      <c r="F21" s="4">
        <v>82.6</v>
      </c>
      <c r="G21" s="4">
        <v>641</v>
      </c>
      <c r="H21" s="4">
        <v>83.5</v>
      </c>
      <c r="I21" s="4">
        <v>87.3</v>
      </c>
      <c r="J21" s="4">
        <v>111.9</v>
      </c>
      <c r="K21" s="4">
        <v>106</v>
      </c>
      <c r="L21" s="4">
        <v>105.2</v>
      </c>
      <c r="M21" s="41">
        <f>M20/L20*100</f>
        <v>102.99673228660238</v>
      </c>
      <c r="N21" s="41">
        <v>102</v>
      </c>
      <c r="O21" s="41">
        <v>102.3</v>
      </c>
      <c r="P21" s="41">
        <v>103</v>
      </c>
      <c r="Q21" s="68">
        <f>(M21*N21*O21*P21)/1000000</f>
        <v>110.69715937993145</v>
      </c>
    </row>
    <row r="22" spans="1:20" ht="12.75" customHeight="1">
      <c r="A22" s="49" t="s">
        <v>17</v>
      </c>
      <c r="B22" s="48" t="s">
        <v>15</v>
      </c>
      <c r="C22" s="30">
        <v>110</v>
      </c>
      <c r="D22" s="30">
        <v>109.8</v>
      </c>
      <c r="E22" s="30">
        <v>103.2</v>
      </c>
      <c r="F22" s="30">
        <v>102.4</v>
      </c>
      <c r="G22" s="30">
        <v>105.7</v>
      </c>
      <c r="H22" s="30">
        <v>102.7</v>
      </c>
      <c r="I22" s="30">
        <v>106.9</v>
      </c>
      <c r="J22" s="30">
        <v>107.4</v>
      </c>
      <c r="K22" s="30">
        <v>111.9</v>
      </c>
      <c r="L22" s="30">
        <v>106</v>
      </c>
      <c r="M22" s="30">
        <v>105.3</v>
      </c>
      <c r="N22" s="30">
        <v>104.5</v>
      </c>
      <c r="O22" s="30">
        <v>104.4</v>
      </c>
      <c r="P22" s="30">
        <v>104.1</v>
      </c>
      <c r="Q22" s="4"/>
    </row>
    <row r="23" spans="1:20" ht="10.5" customHeight="1">
      <c r="A23" s="56"/>
      <c r="B23" s="5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0" ht="48.75">
      <c r="A24" s="57" t="s">
        <v>19</v>
      </c>
      <c r="B24" s="44" t="s">
        <v>16</v>
      </c>
      <c r="C24" s="4">
        <v>151.1</v>
      </c>
      <c r="D24" s="4">
        <v>169.6</v>
      </c>
      <c r="E24" s="4">
        <v>194</v>
      </c>
      <c r="F24" s="4">
        <v>247.2</v>
      </c>
      <c r="G24" s="4">
        <v>1320.6</v>
      </c>
      <c r="H24" s="4">
        <v>1139.0999999999999</v>
      </c>
      <c r="I24" s="4">
        <v>1223.5</v>
      </c>
      <c r="J24" s="4">
        <v>1502.8</v>
      </c>
      <c r="K24" s="4">
        <v>1725.2</v>
      </c>
      <c r="L24" s="4">
        <v>1862.3896292000004</v>
      </c>
      <c r="M24" s="41">
        <v>2288.8000000000002</v>
      </c>
      <c r="N24" s="41">
        <f>M24*M25*N26/10000</f>
        <v>2448.9702240000001</v>
      </c>
      <c r="O24" s="41">
        <f>N24*N25*O26/10000</f>
        <v>2630.5613661095999</v>
      </c>
      <c r="P24" s="41">
        <f>O24*O25*P26/10000</f>
        <v>2834.019504409981</v>
      </c>
      <c r="Q24" s="41"/>
    </row>
    <row r="25" spans="1:20" ht="15" customHeight="1">
      <c r="A25" s="55" t="s">
        <v>18</v>
      </c>
      <c r="B25" s="48" t="s">
        <v>15</v>
      </c>
      <c r="C25" s="4">
        <v>113</v>
      </c>
      <c r="D25" s="4">
        <v>105</v>
      </c>
      <c r="E25" s="4">
        <v>113</v>
      </c>
      <c r="F25" s="4">
        <v>124</v>
      </c>
      <c r="G25" s="4">
        <v>501</v>
      </c>
      <c r="H25" s="4">
        <v>84</v>
      </c>
      <c r="I25" s="4">
        <v>103.4</v>
      </c>
      <c r="J25" s="4">
        <v>109.7</v>
      </c>
      <c r="K25" s="4">
        <v>103.90000000000002</v>
      </c>
      <c r="L25" s="4">
        <v>104.6</v>
      </c>
      <c r="M25" s="41">
        <v>102</v>
      </c>
      <c r="N25" s="4">
        <v>102.3</v>
      </c>
      <c r="O25" s="41">
        <v>102.8</v>
      </c>
      <c r="P25" s="41">
        <v>103.3</v>
      </c>
      <c r="Q25" s="68">
        <f>(M25*N25*O25*P25)/1000000</f>
        <v>110.80752170400001</v>
      </c>
    </row>
    <row r="26" spans="1:20" ht="13.5" customHeight="1">
      <c r="A26" s="49" t="s">
        <v>17</v>
      </c>
      <c r="B26" s="48" t="s">
        <v>15</v>
      </c>
      <c r="C26" s="30">
        <v>114.4</v>
      </c>
      <c r="D26" s="30">
        <v>106.4</v>
      </c>
      <c r="E26" s="30">
        <v>101.5</v>
      </c>
      <c r="F26" s="30">
        <v>102.4</v>
      </c>
      <c r="G26" s="30">
        <v>106.6</v>
      </c>
      <c r="H26" s="30">
        <v>102.4</v>
      </c>
      <c r="I26" s="30">
        <v>107.5</v>
      </c>
      <c r="J26" s="30">
        <v>109.9</v>
      </c>
      <c r="K26" s="30">
        <v>109.7</v>
      </c>
      <c r="L26" s="30">
        <v>103.9</v>
      </c>
      <c r="M26" s="30">
        <v>1047</v>
      </c>
      <c r="N26" s="30">
        <v>104.9</v>
      </c>
      <c r="O26" s="30">
        <v>105</v>
      </c>
      <c r="P26" s="30">
        <v>104.8</v>
      </c>
      <c r="Q26" s="4"/>
    </row>
    <row r="27" spans="1:20" ht="9.75" customHeight="1">
      <c r="A27" s="58"/>
      <c r="B27" s="5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0" ht="24">
      <c r="A28" s="52" t="s">
        <v>20</v>
      </c>
      <c r="B28" s="44" t="s">
        <v>16</v>
      </c>
      <c r="C28" s="4">
        <v>1981.2</v>
      </c>
      <c r="D28" s="4">
        <v>2421</v>
      </c>
      <c r="E28" s="4">
        <v>2466</v>
      </c>
      <c r="F28" s="4">
        <v>2761.9</v>
      </c>
      <c r="G28" s="4">
        <v>3302.2</v>
      </c>
      <c r="H28" s="4">
        <v>4342.3999999999996</v>
      </c>
      <c r="I28" s="4">
        <v>4705</v>
      </c>
      <c r="J28" s="4">
        <v>6128.3</v>
      </c>
      <c r="K28" s="4">
        <v>7206.9</v>
      </c>
      <c r="L28" s="4">
        <v>8220.3631055999995</v>
      </c>
      <c r="M28" s="41">
        <v>593.5</v>
      </c>
      <c r="N28" s="41">
        <v>650.6</v>
      </c>
      <c r="O28" s="41">
        <v>714.3</v>
      </c>
      <c r="P28" s="41">
        <f>O28*O29*P30/10000</f>
        <v>817.17479031663061</v>
      </c>
      <c r="Q28" s="41"/>
    </row>
    <row r="29" spans="1:20" ht="25.5" customHeight="1">
      <c r="A29" s="55" t="s">
        <v>18</v>
      </c>
      <c r="B29" s="48" t="s">
        <v>15</v>
      </c>
      <c r="C29" s="4">
        <v>115</v>
      </c>
      <c r="D29" s="4">
        <v>105</v>
      </c>
      <c r="E29" s="4">
        <v>89</v>
      </c>
      <c r="F29" s="4">
        <v>102</v>
      </c>
      <c r="G29" s="4">
        <v>107.9</v>
      </c>
      <c r="H29" s="4">
        <v>105.5</v>
      </c>
      <c r="I29" s="4">
        <v>105.4</v>
      </c>
      <c r="J29" s="4">
        <v>117.3</v>
      </c>
      <c r="K29" s="4">
        <v>106.8</v>
      </c>
      <c r="L29" s="4">
        <v>105.8</v>
      </c>
      <c r="M29" s="4">
        <v>101.5</v>
      </c>
      <c r="N29" s="41">
        <f>N28/M28*100</f>
        <v>109.62089300758215</v>
      </c>
      <c r="O29" s="41">
        <f>O28/N28*100</f>
        <v>109.79096218874884</v>
      </c>
      <c r="P29" s="41">
        <f>P28/O28*100</f>
        <v>114.40218260067627</v>
      </c>
      <c r="Q29" s="68">
        <v>115.1</v>
      </c>
    </row>
    <row r="30" spans="1:20">
      <c r="A30" s="49" t="s">
        <v>17</v>
      </c>
      <c r="B30" s="48" t="s">
        <v>15</v>
      </c>
      <c r="C30" s="34">
        <v>108.3</v>
      </c>
      <c r="D30" s="34">
        <v>116.1</v>
      </c>
      <c r="E30" s="34">
        <v>114.5</v>
      </c>
      <c r="F30" s="34">
        <v>109.8</v>
      </c>
      <c r="G30" s="34">
        <v>110.8</v>
      </c>
      <c r="H30" s="34">
        <v>105.6</v>
      </c>
      <c r="I30" s="34">
        <v>105.5</v>
      </c>
      <c r="J30" s="34">
        <v>105.4</v>
      </c>
      <c r="K30" s="34">
        <v>117.3</v>
      </c>
      <c r="L30" s="34">
        <v>106.8</v>
      </c>
      <c r="M30" s="34">
        <v>106.1</v>
      </c>
      <c r="N30" s="34">
        <v>104.5</v>
      </c>
      <c r="O30" s="34">
        <v>104.7</v>
      </c>
      <c r="P30" s="34">
        <v>104.2</v>
      </c>
      <c r="Q30" s="4"/>
    </row>
    <row r="31" spans="1:20" ht="9" customHeight="1">
      <c r="A31" s="58"/>
      <c r="B31" s="5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0" ht="24.75">
      <c r="A32" s="43" t="s">
        <v>21</v>
      </c>
      <c r="B32" s="44" t="s">
        <v>16</v>
      </c>
      <c r="C32" s="4">
        <v>391.8</v>
      </c>
      <c r="D32" s="4">
        <v>420.6</v>
      </c>
      <c r="E32" s="4">
        <v>464.4</v>
      </c>
      <c r="F32" s="4">
        <v>497.5</v>
      </c>
      <c r="G32" s="4">
        <v>638.29999999999995</v>
      </c>
      <c r="H32" s="4">
        <v>663</v>
      </c>
      <c r="I32" s="4">
        <v>851.6</v>
      </c>
      <c r="J32" s="4">
        <v>993.2</v>
      </c>
      <c r="K32" s="4">
        <v>1157.4000000000001</v>
      </c>
      <c r="L32" s="4">
        <v>1327.5852534000001</v>
      </c>
      <c r="M32" s="41">
        <v>1227.5</v>
      </c>
      <c r="N32" s="41">
        <v>1331.9</v>
      </c>
      <c r="O32" s="41">
        <v>1521.5</v>
      </c>
      <c r="P32" s="41">
        <f>O32*O33*P34/10000</f>
        <v>1647.20633</v>
      </c>
      <c r="Q32" s="41"/>
    </row>
    <row r="33" spans="1:17" ht="14.25" customHeight="1">
      <c r="A33" s="47" t="s">
        <v>18</v>
      </c>
      <c r="B33" s="48" t="s">
        <v>15</v>
      </c>
      <c r="C33" s="4">
        <v>61</v>
      </c>
      <c r="D33" s="4">
        <v>96.4</v>
      </c>
      <c r="E33" s="4">
        <v>106.4</v>
      </c>
      <c r="F33" s="4">
        <v>101.1</v>
      </c>
      <c r="G33" s="4">
        <v>115</v>
      </c>
      <c r="H33" s="4">
        <v>97.3</v>
      </c>
      <c r="I33" s="4">
        <v>106.1</v>
      </c>
      <c r="J33" s="4">
        <v>113.7</v>
      </c>
      <c r="K33" s="4">
        <v>107.1</v>
      </c>
      <c r="L33" s="4">
        <v>106.4</v>
      </c>
      <c r="M33" s="4">
        <v>103.1</v>
      </c>
      <c r="N33" s="4">
        <v>103.5</v>
      </c>
      <c r="O33" s="41">
        <v>103.6</v>
      </c>
      <c r="P33" s="41">
        <v>103.6</v>
      </c>
      <c r="Q33" s="68">
        <f>(M33*N33*O33*P33)/1000000</f>
        <v>114.52980621599997</v>
      </c>
    </row>
    <row r="34" spans="1:17">
      <c r="A34" s="49" t="s">
        <v>22</v>
      </c>
      <c r="B34" s="48" t="s">
        <v>15</v>
      </c>
      <c r="C34" s="34">
        <v>110.7</v>
      </c>
      <c r="D34" s="34">
        <v>111.3</v>
      </c>
      <c r="E34" s="34">
        <v>109.9</v>
      </c>
      <c r="F34" s="34">
        <v>105.9</v>
      </c>
      <c r="G34" s="34">
        <v>111.5</v>
      </c>
      <c r="H34" s="34">
        <v>106.7</v>
      </c>
      <c r="I34" s="34">
        <v>109.2</v>
      </c>
      <c r="J34" s="34">
        <v>106.1</v>
      </c>
      <c r="K34" s="34">
        <v>113.7</v>
      </c>
      <c r="L34" s="34">
        <v>107.1</v>
      </c>
      <c r="M34" s="34">
        <v>106.5</v>
      </c>
      <c r="N34" s="34">
        <v>101</v>
      </c>
      <c r="O34" s="34">
        <v>104.2</v>
      </c>
      <c r="P34" s="34">
        <v>104.5</v>
      </c>
      <c r="Q34" s="4"/>
    </row>
    <row r="35" spans="1:17" ht="9" customHeight="1">
      <c r="A35" s="59"/>
      <c r="B35" s="59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4">
      <c r="A36" s="52" t="s">
        <v>68</v>
      </c>
      <c r="B36" s="48" t="s">
        <v>23</v>
      </c>
      <c r="C36" s="4">
        <v>456.6</v>
      </c>
      <c r="D36" s="4">
        <v>585.70000000000005</v>
      </c>
      <c r="E36" s="4">
        <v>700.9</v>
      </c>
      <c r="F36" s="4">
        <v>846.4</v>
      </c>
      <c r="G36" s="4">
        <v>954.9</v>
      </c>
      <c r="H36" s="4">
        <v>1036.9000000000001</v>
      </c>
      <c r="I36" s="4">
        <v>1136.4000000000001</v>
      </c>
      <c r="J36" s="4">
        <v>1279.7</v>
      </c>
      <c r="K36" s="4">
        <v>1129.7</v>
      </c>
      <c r="L36" s="4">
        <v>1149.9000000000001</v>
      </c>
      <c r="M36" s="4">
        <v>1156.8</v>
      </c>
      <c r="N36" s="4">
        <v>1218.4000000000001</v>
      </c>
      <c r="O36" s="4">
        <v>1291.5</v>
      </c>
      <c r="P36" s="4">
        <v>1375.5</v>
      </c>
      <c r="Q36" s="41"/>
    </row>
    <row r="37" spans="1:17" ht="14.25" customHeight="1">
      <c r="A37" s="47" t="s">
        <v>24</v>
      </c>
      <c r="B37" s="48" t="s">
        <v>15</v>
      </c>
      <c r="C37" s="40">
        <v>167.31403444485161</v>
      </c>
      <c r="D37" s="40">
        <v>128.2742006132282</v>
      </c>
      <c r="E37" s="40">
        <v>119.66877240908313</v>
      </c>
      <c r="F37" s="40">
        <v>120.75902411185619</v>
      </c>
      <c r="G37" s="40">
        <v>112.81899810964082</v>
      </c>
      <c r="H37" s="40">
        <v>108.58728662687194</v>
      </c>
      <c r="I37" s="40">
        <v>125.4</v>
      </c>
      <c r="J37" s="41">
        <v>112.60999648011263</v>
      </c>
      <c r="K37" s="4">
        <v>88.27850277408767</v>
      </c>
      <c r="L37" s="41">
        <v>101.78808533238914</v>
      </c>
      <c r="M37" s="41">
        <v>105.2</v>
      </c>
      <c r="N37" s="4">
        <v>105.4</v>
      </c>
      <c r="O37" s="4">
        <v>106</v>
      </c>
      <c r="P37" s="4">
        <v>106.5</v>
      </c>
      <c r="Q37" s="41"/>
    </row>
    <row r="38" spans="1:17" ht="9" customHeight="1">
      <c r="A38" s="60"/>
      <c r="B38" s="5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48">
      <c r="A39" s="52" t="s">
        <v>69</v>
      </c>
      <c r="B39" s="61" t="s">
        <v>25</v>
      </c>
      <c r="C39" s="4">
        <v>3775</v>
      </c>
      <c r="D39" s="4">
        <v>5420</v>
      </c>
      <c r="E39" s="4">
        <v>6843</v>
      </c>
      <c r="F39" s="4">
        <v>7462</v>
      </c>
      <c r="G39" s="4">
        <v>7830</v>
      </c>
      <c r="H39" s="4">
        <v>10777</v>
      </c>
      <c r="I39" s="4">
        <v>13523</v>
      </c>
      <c r="J39" s="4">
        <v>16245.3</v>
      </c>
      <c r="K39" s="4">
        <v>17781</v>
      </c>
      <c r="L39" s="4">
        <v>18153</v>
      </c>
      <c r="M39" s="41">
        <f>L39*M40/100</f>
        <v>18951.732000000004</v>
      </c>
      <c r="N39" s="41">
        <f>M39*N40/100</f>
        <v>19861.415136000003</v>
      </c>
      <c r="O39" s="41">
        <f>N39*O40/100</f>
        <v>20874.347307936001</v>
      </c>
      <c r="P39" s="41">
        <f>O39*P40/100</f>
        <v>21980.687715256608</v>
      </c>
      <c r="Q39" s="41"/>
    </row>
    <row r="40" spans="1:17" ht="14.25" customHeight="1">
      <c r="A40" s="55" t="s">
        <v>18</v>
      </c>
      <c r="B40" s="48" t="s">
        <v>15</v>
      </c>
      <c r="C40" s="40">
        <v>100.23898035050452</v>
      </c>
      <c r="D40" s="40">
        <v>143.57615894039733</v>
      </c>
      <c r="E40" s="40">
        <v>126.25461254612547</v>
      </c>
      <c r="F40" s="40">
        <v>109.045740172439</v>
      </c>
      <c r="G40" s="40">
        <v>104.93165371214153</v>
      </c>
      <c r="H40" s="40">
        <v>137.63729246487867</v>
      </c>
      <c r="I40" s="40">
        <v>125.5</v>
      </c>
      <c r="J40" s="40">
        <v>101.21274865044738</v>
      </c>
      <c r="K40" s="4">
        <v>106.18835391247168</v>
      </c>
      <c r="L40" s="4">
        <v>102</v>
      </c>
      <c r="M40" s="41">
        <v>104.4</v>
      </c>
      <c r="N40" s="4">
        <v>104.8</v>
      </c>
      <c r="O40" s="4">
        <v>105.1</v>
      </c>
      <c r="P40" s="4">
        <v>105.3</v>
      </c>
      <c r="Q40" s="69">
        <v>121</v>
      </c>
    </row>
    <row r="41" spans="1:17" ht="9.75" customHeight="1">
      <c r="A41" s="60"/>
      <c r="B41" s="6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2"/>
    </row>
    <row r="42" spans="1:17" ht="36" customHeight="1">
      <c r="A42" s="63" t="s">
        <v>70</v>
      </c>
      <c r="B42" s="61" t="s">
        <v>14</v>
      </c>
      <c r="C42" s="4">
        <v>40.200000000000003</v>
      </c>
      <c r="D42" s="4">
        <v>40.200000000000003</v>
      </c>
      <c r="E42" s="4">
        <v>40.200000000000003</v>
      </c>
      <c r="F42" s="4">
        <v>40.200000000000003</v>
      </c>
      <c r="G42" s="4">
        <v>51.3</v>
      </c>
      <c r="H42" s="4">
        <v>52.1</v>
      </c>
      <c r="I42" s="4">
        <v>52.2</v>
      </c>
      <c r="J42" s="4">
        <v>52.6</v>
      </c>
      <c r="K42" s="4">
        <v>53.1</v>
      </c>
      <c r="L42" s="4">
        <v>53.2</v>
      </c>
      <c r="M42" s="4">
        <v>53.6</v>
      </c>
      <c r="N42" s="4">
        <v>54.1</v>
      </c>
      <c r="O42" s="4">
        <v>54.2</v>
      </c>
      <c r="P42" s="4">
        <v>54.3</v>
      </c>
      <c r="Q42" s="69">
        <v>102.1</v>
      </c>
    </row>
    <row r="43" spans="1:17" ht="9" customHeight="1">
      <c r="A43" s="64"/>
      <c r="B43" s="6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45.75" customHeight="1">
      <c r="A44" s="63" t="s">
        <v>71</v>
      </c>
      <c r="B44" s="61" t="s">
        <v>14</v>
      </c>
      <c r="C44" s="4">
        <v>11.7</v>
      </c>
      <c r="D44" s="4">
        <v>11.6</v>
      </c>
      <c r="E44" s="4">
        <v>11.5</v>
      </c>
      <c r="F44" s="4">
        <v>11.4</v>
      </c>
      <c r="G44" s="4">
        <v>11.4</v>
      </c>
      <c r="H44" s="4">
        <v>11.4</v>
      </c>
      <c r="I44" s="4">
        <v>11.4</v>
      </c>
      <c r="J44" s="4">
        <v>11.4</v>
      </c>
      <c r="K44" s="4">
        <v>10.6</v>
      </c>
      <c r="L44" s="4">
        <v>10.5</v>
      </c>
      <c r="M44" s="4">
        <v>10.5</v>
      </c>
      <c r="N44" s="4">
        <v>10.4</v>
      </c>
      <c r="O44" s="4">
        <v>10.3</v>
      </c>
      <c r="P44" s="4">
        <v>10.199999999999999</v>
      </c>
      <c r="Q44" s="69">
        <v>97.1</v>
      </c>
    </row>
    <row r="45" spans="1:17" ht="9" customHeight="1">
      <c r="A45" s="64"/>
      <c r="B45" s="6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46.5" customHeight="1">
      <c r="A46" s="63" t="s">
        <v>72</v>
      </c>
      <c r="B46" s="61" t="s">
        <v>14</v>
      </c>
      <c r="C46" s="4">
        <v>1.7</v>
      </c>
      <c r="D46" s="4">
        <v>1.7</v>
      </c>
      <c r="E46" s="4">
        <v>1.6</v>
      </c>
      <c r="F46" s="4">
        <v>1.4</v>
      </c>
      <c r="G46" s="4">
        <v>1.3</v>
      </c>
      <c r="H46" s="4">
        <v>1.2</v>
      </c>
      <c r="I46" s="4">
        <v>1</v>
      </c>
      <c r="J46" s="4">
        <v>1</v>
      </c>
      <c r="K46" s="4">
        <v>1</v>
      </c>
      <c r="L46" s="4">
        <v>1</v>
      </c>
      <c r="M46" s="4">
        <v>1</v>
      </c>
      <c r="N46" s="4">
        <v>0.99</v>
      </c>
      <c r="O46" s="4">
        <v>0.99</v>
      </c>
      <c r="P46" s="4">
        <v>0.98</v>
      </c>
      <c r="Q46" s="69">
        <v>98</v>
      </c>
    </row>
    <row r="47" spans="1:17" ht="9.75" customHeight="1">
      <c r="A47" s="64"/>
      <c r="B47" s="6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36.75">
      <c r="A48" s="43" t="s">
        <v>73</v>
      </c>
      <c r="B48" s="4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22.5" customHeight="1">
      <c r="A49" s="65" t="s">
        <v>74</v>
      </c>
      <c r="B49" s="44" t="s">
        <v>29</v>
      </c>
      <c r="C49" s="4">
        <v>22.5</v>
      </c>
      <c r="D49" s="4">
        <v>22.5</v>
      </c>
      <c r="E49" s="4">
        <v>22.2</v>
      </c>
      <c r="F49" s="4">
        <v>22.1</v>
      </c>
      <c r="G49" s="4">
        <v>18.2</v>
      </c>
      <c r="H49" s="4">
        <v>18</v>
      </c>
      <c r="I49" s="4">
        <v>17.899999999999999</v>
      </c>
      <c r="J49" s="4">
        <v>17.899999999999999</v>
      </c>
      <c r="K49" s="4">
        <v>16.7</v>
      </c>
      <c r="L49" s="4">
        <v>16.600000000000001</v>
      </c>
      <c r="M49" s="4">
        <v>16.399999999999999</v>
      </c>
      <c r="N49" s="4">
        <v>16.2</v>
      </c>
      <c r="O49" s="4">
        <v>16</v>
      </c>
      <c r="P49" s="4">
        <v>15.9</v>
      </c>
      <c r="Q49" s="41"/>
    </row>
    <row r="50" spans="1:17" ht="9.75" customHeight="1">
      <c r="A50" s="64"/>
      <c r="B50" s="6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>
      <c r="A51" s="39" t="s">
        <v>44</v>
      </c>
      <c r="B51" s="61" t="s">
        <v>29</v>
      </c>
      <c r="C51" s="4">
        <v>3.3</v>
      </c>
      <c r="D51" s="4">
        <v>3.3</v>
      </c>
      <c r="E51" s="4">
        <v>3.1</v>
      </c>
      <c r="F51" s="4">
        <v>2.8</v>
      </c>
      <c r="G51" s="4">
        <v>2.1</v>
      </c>
      <c r="H51" s="4">
        <v>1.9</v>
      </c>
      <c r="I51" s="4">
        <v>1.6</v>
      </c>
      <c r="J51" s="4">
        <v>1.6</v>
      </c>
      <c r="K51" s="4">
        <v>1.6</v>
      </c>
      <c r="L51" s="4">
        <v>1.6</v>
      </c>
      <c r="M51" s="4">
        <v>1.6</v>
      </c>
      <c r="N51" s="4">
        <v>1.5</v>
      </c>
      <c r="O51" s="4">
        <v>1.49</v>
      </c>
      <c r="P51" s="4">
        <v>1.48</v>
      </c>
      <c r="Q51" s="41"/>
    </row>
    <row r="52" spans="1:17" ht="14.25" customHeight="1">
      <c r="A52" s="64"/>
      <c r="B52" s="6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>
      <c r="A53" s="66" t="s">
        <v>83</v>
      </c>
      <c r="B53" s="67"/>
      <c r="C53" s="67"/>
      <c r="D53" s="67"/>
      <c r="E53" s="67"/>
      <c r="F53" s="67"/>
      <c r="G53" s="67"/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2017-11-16T10:51:10Z</dcterms:modified>
</cp:coreProperties>
</file>