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22932" windowHeight="9744"/>
  </bookViews>
  <sheets>
    <sheet name="10.12." sheetId="1" r:id="rId1"/>
  </sheets>
  <calcPr calcId="124519"/>
</workbook>
</file>

<file path=xl/calcChain.xml><?xml version="1.0" encoding="utf-8"?>
<calcChain xmlns="http://schemas.openxmlformats.org/spreadsheetml/2006/main">
  <c r="O68" i="1"/>
  <c r="N67"/>
  <c r="N69" s="1"/>
  <c r="O69" s="1"/>
  <c r="M67"/>
  <c r="M69" s="1"/>
  <c r="K67"/>
  <c r="K69" s="1"/>
  <c r="J67"/>
  <c r="J69" s="1"/>
  <c r="H67"/>
  <c r="H69" s="1"/>
  <c r="F67"/>
  <c r="F69" s="1"/>
  <c r="E67"/>
  <c r="E69" s="1"/>
  <c r="C67"/>
  <c r="C69" s="1"/>
  <c r="O66"/>
  <c r="L66"/>
  <c r="I66"/>
  <c r="G66"/>
  <c r="D66"/>
  <c r="L65"/>
  <c r="I65"/>
  <c r="G65"/>
  <c r="D65"/>
  <c r="L64"/>
  <c r="I64"/>
  <c r="G64"/>
  <c r="D64"/>
  <c r="L63"/>
  <c r="I63"/>
  <c r="G63"/>
  <c r="D63"/>
  <c r="O62"/>
  <c r="I62"/>
  <c r="L62" s="1"/>
  <c r="D62"/>
  <c r="G62" s="1"/>
  <c r="O61"/>
  <c r="L61"/>
  <c r="I61"/>
  <c r="G61"/>
  <c r="D61"/>
  <c r="O60"/>
  <c r="I60"/>
  <c r="L60" s="1"/>
  <c r="D60"/>
  <c r="D67" s="1"/>
  <c r="N58"/>
  <c r="O58" s="1"/>
  <c r="M58"/>
  <c r="K58"/>
  <c r="J58"/>
  <c r="H58"/>
  <c r="F58"/>
  <c r="E58"/>
  <c r="C58"/>
  <c r="O57"/>
  <c r="I57"/>
  <c r="L57" s="1"/>
  <c r="D57"/>
  <c r="G57" s="1"/>
  <c r="O56"/>
  <c r="L56"/>
  <c r="I56"/>
  <c r="G56"/>
  <c r="D56"/>
  <c r="O55"/>
  <c r="I55"/>
  <c r="L55" s="1"/>
  <c r="D55"/>
  <c r="G55" s="1"/>
  <c r="O54"/>
  <c r="L54"/>
  <c r="I54"/>
  <c r="G54"/>
  <c r="D54"/>
  <c r="O53"/>
  <c r="I53"/>
  <c r="L53" s="1"/>
  <c r="D53"/>
  <c r="G53" s="1"/>
  <c r="O52"/>
  <c r="L52"/>
  <c r="I52"/>
  <c r="G52"/>
  <c r="D52"/>
  <c r="O51"/>
  <c r="I51"/>
  <c r="I58" s="1"/>
  <c r="L58" s="1"/>
  <c r="D51"/>
  <c r="G51" s="1"/>
  <c r="N49"/>
  <c r="O49" s="1"/>
  <c r="M49"/>
  <c r="K49"/>
  <c r="J49"/>
  <c r="H49"/>
  <c r="F49"/>
  <c r="E49"/>
  <c r="C49"/>
  <c r="O48"/>
  <c r="I48"/>
  <c r="L48" s="1"/>
  <c r="D48"/>
  <c r="G48" s="1"/>
  <c r="O47"/>
  <c r="L47"/>
  <c r="I47"/>
  <c r="G47"/>
  <c r="D47"/>
  <c r="O46"/>
  <c r="I46"/>
  <c r="L46" s="1"/>
  <c r="D46"/>
  <c r="G46" s="1"/>
  <c r="O45"/>
  <c r="L45"/>
  <c r="I45"/>
  <c r="G45"/>
  <c r="D45"/>
  <c r="O44"/>
  <c r="I44"/>
  <c r="L44" s="1"/>
  <c r="D44"/>
  <c r="G44" s="1"/>
  <c r="I43"/>
  <c r="L43" s="1"/>
  <c r="D43"/>
  <c r="G43" s="1"/>
  <c r="O42"/>
  <c r="L42"/>
  <c r="I42"/>
  <c r="I49" s="1"/>
  <c r="L49" s="1"/>
  <c r="G42"/>
  <c r="D42"/>
  <c r="N35"/>
  <c r="M35"/>
  <c r="O35" s="1"/>
  <c r="K35"/>
  <c r="J35"/>
  <c r="H35"/>
  <c r="F35"/>
  <c r="E35"/>
  <c r="C35"/>
  <c r="O34"/>
  <c r="L34"/>
  <c r="I34"/>
  <c r="G34"/>
  <c r="D34"/>
  <c r="O33"/>
  <c r="I33"/>
  <c r="L33" s="1"/>
  <c r="D33"/>
  <c r="G33" s="1"/>
  <c r="O32"/>
  <c r="L32"/>
  <c r="I32"/>
  <c r="G32"/>
  <c r="D32"/>
  <c r="O31"/>
  <c r="I31"/>
  <c r="L31" s="1"/>
  <c r="D31"/>
  <c r="G31" s="1"/>
  <c r="O30"/>
  <c r="L30"/>
  <c r="I30"/>
  <c r="G30"/>
  <c r="D30"/>
  <c r="O29"/>
  <c r="I29"/>
  <c r="L29" s="1"/>
  <c r="D29"/>
  <c r="G29" s="1"/>
  <c r="O28"/>
  <c r="L28"/>
  <c r="I28"/>
  <c r="G28"/>
  <c r="D28"/>
  <c r="D35" s="1"/>
  <c r="G35" s="1"/>
  <c r="N26"/>
  <c r="M26"/>
  <c r="O26" s="1"/>
  <c r="K26"/>
  <c r="J26"/>
  <c r="H26"/>
  <c r="F26"/>
  <c r="E26"/>
  <c r="C26"/>
  <c r="O25"/>
  <c r="L25"/>
  <c r="I25"/>
  <c r="G25"/>
  <c r="D25"/>
  <c r="O24"/>
  <c r="I24"/>
  <c r="L24" s="1"/>
  <c r="D24"/>
  <c r="G24" s="1"/>
  <c r="O23"/>
  <c r="L23"/>
  <c r="I23"/>
  <c r="G23"/>
  <c r="D23"/>
  <c r="O22"/>
  <c r="I22"/>
  <c r="L22" s="1"/>
  <c r="D22"/>
  <c r="G22" s="1"/>
  <c r="O21"/>
  <c r="L21"/>
  <c r="I21"/>
  <c r="G21"/>
  <c r="D21"/>
  <c r="O20"/>
  <c r="I20"/>
  <c r="L20" s="1"/>
  <c r="D20"/>
  <c r="G20" s="1"/>
  <c r="I19"/>
  <c r="L19" s="1"/>
  <c r="D19"/>
  <c r="D26" s="1"/>
  <c r="G26" s="1"/>
  <c r="N17"/>
  <c r="O17" s="1"/>
  <c r="M17"/>
  <c r="K17"/>
  <c r="J17"/>
  <c r="H17"/>
  <c r="F17"/>
  <c r="E17"/>
  <c r="C17"/>
  <c r="O16"/>
  <c r="I16"/>
  <c r="L16" s="1"/>
  <c r="D16"/>
  <c r="G16" s="1"/>
  <c r="O15"/>
  <c r="L15"/>
  <c r="I15"/>
  <c r="G15"/>
  <c r="D15"/>
  <c r="L14"/>
  <c r="I14"/>
  <c r="G14"/>
  <c r="D14"/>
  <c r="O13"/>
  <c r="I13"/>
  <c r="L13" s="1"/>
  <c r="D13"/>
  <c r="G13" s="1"/>
  <c r="I12"/>
  <c r="L12" s="1"/>
  <c r="D12"/>
  <c r="G12" s="1"/>
  <c r="O11"/>
  <c r="L11"/>
  <c r="I11"/>
  <c r="G11"/>
  <c r="D11"/>
  <c r="L10"/>
  <c r="I10"/>
  <c r="I17" s="1"/>
  <c r="L17" s="1"/>
  <c r="G10"/>
  <c r="D10"/>
  <c r="G67" l="1"/>
  <c r="D17"/>
  <c r="G17" s="1"/>
  <c r="I26"/>
  <c r="L26" s="1"/>
  <c r="I35"/>
  <c r="L35" s="1"/>
  <c r="D49"/>
  <c r="G49" s="1"/>
  <c r="D58"/>
  <c r="G58" s="1"/>
  <c r="I67"/>
  <c r="O67"/>
  <c r="G19"/>
  <c r="L51"/>
  <c r="G60"/>
  <c r="L67" l="1"/>
  <c r="I69"/>
  <c r="L69" s="1"/>
  <c r="D69"/>
  <c r="G69" s="1"/>
</calcChain>
</file>

<file path=xl/comments1.xml><?xml version="1.0" encoding="utf-8"?>
<comments xmlns="http://schemas.openxmlformats.org/spreadsheetml/2006/main">
  <authors>
    <author>Солтанахмат</author>
  </authors>
  <commentList>
    <comment ref="K55" authorId="0">
      <text>
        <r>
          <rPr>
            <b/>
            <sz val="8"/>
            <color indexed="81"/>
            <rFont val="Tahoma"/>
            <family val="2"/>
            <charset val="204"/>
          </rPr>
          <t>Солтанахмат:</t>
        </r>
        <r>
          <rPr>
            <sz val="8"/>
            <color indexed="81"/>
            <rFont val="Tahoma"/>
            <family val="2"/>
            <charset val="204"/>
          </rPr>
          <t xml:space="preserve">
1 МФЦ за сент.+3 за окт. -глава</t>
        </r>
      </text>
    </comment>
  </commentList>
</comments>
</file>

<file path=xl/sharedStrings.xml><?xml version="1.0" encoding="utf-8"?>
<sst xmlns="http://schemas.openxmlformats.org/spreadsheetml/2006/main" count="97" uniqueCount="66">
  <si>
    <t>Информация по актуализации земельных участков и объектов капитального строительства</t>
  </si>
  <si>
    <t xml:space="preserve"> и сбору арендных платежей в разрезе сельских поселений МО "Хасавюртовский район"</t>
  </si>
  <si>
    <r>
      <t xml:space="preserve"> </t>
    </r>
    <r>
      <rPr>
        <b/>
        <u/>
        <sz val="14"/>
        <rFont val="Arial"/>
        <family val="2"/>
        <charset val="204"/>
      </rPr>
      <t>(по состоянию на 10.12.2017 г.)</t>
    </r>
  </si>
  <si>
    <r>
      <rPr>
        <b/>
        <sz val="12"/>
        <rFont val="Arial"/>
        <family val="2"/>
        <charset val="204"/>
      </rPr>
      <t>Наименование муниципального образования</t>
    </r>
  </si>
  <si>
    <t>Земельные участки</t>
  </si>
  <si>
    <t xml:space="preserve"> ОКС</t>
  </si>
  <si>
    <r>
      <t xml:space="preserve">Аренда  </t>
    </r>
    <r>
      <rPr>
        <sz val="12"/>
        <rFont val="Arial"/>
        <family val="2"/>
        <charset val="204"/>
      </rPr>
      <t>(в рублях)</t>
    </r>
  </si>
  <si>
    <t>План на 2017 год</t>
  </si>
  <si>
    <t>Факт</t>
  </si>
  <si>
    <t>в том числе</t>
  </si>
  <si>
    <t>Исп. %</t>
  </si>
  <si>
    <t>через меж.</t>
  </si>
  <si>
    <t>через МФЦ</t>
  </si>
  <si>
    <t>Муртазалиев Н. Г.</t>
  </si>
  <si>
    <t>"село Бамматюрт"</t>
  </si>
  <si>
    <t>"село Цияб-Ичичали"</t>
  </si>
  <si>
    <t>"село Новосаситли"</t>
  </si>
  <si>
    <t>"село Сивух"</t>
  </si>
  <si>
    <t>"село Тукита"</t>
  </si>
  <si>
    <t>"село Кандаураул"</t>
  </si>
  <si>
    <t>"село Эндирей"</t>
  </si>
  <si>
    <t>ИТОГО:</t>
  </si>
  <si>
    <t>Касимов В. А.</t>
  </si>
  <si>
    <t>"село Борагангечув"</t>
  </si>
  <si>
    <t>"село Нурадилово"</t>
  </si>
  <si>
    <t>"село Солнечное"</t>
  </si>
  <si>
    <t>"село Хамавюрт"</t>
  </si>
  <si>
    <t>"село Моксоб"</t>
  </si>
  <si>
    <t>"село Акбулатюрт"</t>
  </si>
  <si>
    <t>"с/с Карланюртовский"</t>
  </si>
  <si>
    <t>Бакиев И. М.</t>
  </si>
  <si>
    <t>"село Аджимажагатюрт"</t>
  </si>
  <si>
    <t>"село Боташюрт"</t>
  </si>
  <si>
    <t>"с/с Османюртовский"</t>
  </si>
  <si>
    <t>"с/с Новосельский"</t>
  </si>
  <si>
    <t>"село Чагаротар"</t>
  </si>
  <si>
    <t>"село Новогагатли"</t>
  </si>
  <si>
    <t>"с/с Могилевский"</t>
  </si>
  <si>
    <r>
      <rPr>
        <b/>
        <sz val="12"/>
        <rFont val="Arial"/>
        <family val="2"/>
        <charset val="204"/>
      </rPr>
      <t>ИТОГО:</t>
    </r>
  </si>
  <si>
    <r>
      <rPr>
        <b/>
        <sz val="12"/>
        <rFont val="Arial"/>
        <family val="2"/>
        <charset val="204"/>
      </rPr>
      <t>План на 2017 год</t>
    </r>
  </si>
  <si>
    <t>Арсаев Р. Э.</t>
  </si>
  <si>
    <t>"с/с Адильотарский"</t>
  </si>
  <si>
    <t>"село Шагада"</t>
  </si>
  <si>
    <t>"с/с Ботаюртовский"</t>
  </si>
  <si>
    <t>"с/с Покровский"</t>
  </si>
  <si>
    <t>"село Куруш"</t>
  </si>
  <si>
    <t>"село Сулевкент"</t>
  </si>
  <si>
    <t>"с/с Казмааульский"</t>
  </si>
  <si>
    <t>Загалов И. М.</t>
  </si>
  <si>
    <t>"с/с Темираульский"</t>
  </si>
  <si>
    <t>"с/с Кокрекский"</t>
  </si>
  <si>
    <t>"село Муцалаул"</t>
  </si>
  <si>
    <t>"с/с Байрамаульский"</t>
  </si>
  <si>
    <t>"с/с Костекский"</t>
  </si>
  <si>
    <t>"село Новый Костек"</t>
  </si>
  <si>
    <t>"село Садовое"</t>
  </si>
  <si>
    <t>Алимагомаев Б. М.</t>
  </si>
  <si>
    <t>"село Аксай"</t>
  </si>
  <si>
    <t>"село Дзержинское"</t>
  </si>
  <si>
    <t>"с/с Октябрьский"</t>
  </si>
  <si>
    <t>"село Первомайское"</t>
  </si>
  <si>
    <t>"село Советское"</t>
  </si>
  <si>
    <t>"село Теречное"</t>
  </si>
  <si>
    <t>"село Тотурбийкала"</t>
  </si>
  <si>
    <t>прочие</t>
  </si>
  <si>
    <t>ВСЕГО по району: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</si>
</sst>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0" borderId="0" xfId="1" applyFont="1"/>
    <xf numFmtId="0" fontId="0" fillId="0" borderId="0" xfId="1" applyFont="1" applyAlignment="1">
      <alignment horizontal="center" vertical="center"/>
    </xf>
    <xf numFmtId="0" fontId="0" fillId="0" borderId="0" xfId="1" applyFont="1"/>
    <xf numFmtId="0" fontId="5" fillId="0" borderId="0" xfId="1" applyFont="1"/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1" fontId="5" fillId="0" borderId="8" xfId="1" applyNumberFormat="1" applyFont="1" applyBorder="1" applyAlignment="1">
      <alignment horizontal="center" vertical="center"/>
    </xf>
    <xf numFmtId="1" fontId="1" fillId="0" borderId="8" xfId="1" applyNumberFormat="1" applyFont="1" applyBorder="1" applyAlignment="1">
      <alignment horizontal="center" vertical="center"/>
    </xf>
    <xf numFmtId="1" fontId="5" fillId="0" borderId="9" xfId="1" applyNumberFormat="1" applyFont="1" applyBorder="1" applyAlignment="1">
      <alignment horizontal="center" vertical="center"/>
    </xf>
    <xf numFmtId="1" fontId="5" fillId="0" borderId="7" xfId="1" applyNumberFormat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1" fontId="5" fillId="0" borderId="16" xfId="1" applyNumberFormat="1" applyFont="1" applyBorder="1" applyAlignment="1">
      <alignment horizontal="center" vertical="center"/>
    </xf>
    <xf numFmtId="1" fontId="1" fillId="0" borderId="16" xfId="1" applyNumberFormat="1" applyFont="1" applyBorder="1" applyAlignment="1">
      <alignment horizontal="center" vertical="center"/>
    </xf>
    <xf numFmtId="1" fontId="5" fillId="0" borderId="17" xfId="1" applyNumberFormat="1" applyFont="1" applyBorder="1" applyAlignment="1">
      <alignment horizontal="center" vertical="center"/>
    </xf>
    <xf numFmtId="1" fontId="5" fillId="0" borderId="15" xfId="1" applyNumberFormat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1" fontId="5" fillId="0" borderId="18" xfId="1" applyNumberFormat="1" applyFont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1" fontId="6" fillId="0" borderId="21" xfId="1" applyNumberFormat="1" applyFont="1" applyBorder="1" applyAlignment="1">
      <alignment horizontal="center" vertical="center"/>
    </xf>
    <xf numFmtId="1" fontId="7" fillId="0" borderId="21" xfId="1" applyNumberFormat="1" applyFont="1" applyBorder="1" applyAlignment="1">
      <alignment horizontal="center" vertical="center"/>
    </xf>
    <xf numFmtId="1" fontId="6" fillId="0" borderId="22" xfId="1" applyNumberFormat="1" applyFont="1" applyBorder="1" applyAlignment="1">
      <alignment horizontal="center" vertical="center"/>
    </xf>
    <xf numFmtId="1" fontId="6" fillId="0" borderId="20" xfId="1" applyNumberFormat="1" applyFont="1" applyBorder="1" applyAlignment="1">
      <alignment horizontal="center" vertical="center"/>
    </xf>
    <xf numFmtId="1" fontId="6" fillId="0" borderId="23" xfId="1" applyNumberFormat="1" applyFont="1" applyBorder="1" applyAlignment="1">
      <alignment horizontal="center" vertical="center"/>
    </xf>
    <xf numFmtId="3" fontId="6" fillId="0" borderId="24" xfId="1" applyNumberFormat="1" applyFont="1" applyBorder="1" applyAlignment="1">
      <alignment horizontal="center" vertical="center"/>
    </xf>
    <xf numFmtId="3" fontId="6" fillId="0" borderId="2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25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0" borderId="27" xfId="1" applyFont="1" applyBorder="1" applyAlignment="1">
      <alignment vertical="center"/>
    </xf>
    <xf numFmtId="2" fontId="5" fillId="0" borderId="0" xfId="1" applyNumberFormat="1" applyFont="1"/>
    <xf numFmtId="0" fontId="5" fillId="0" borderId="0" xfId="1" applyFont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1" fontId="6" fillId="0" borderId="0" xfId="1" applyNumberFormat="1" applyFont="1" applyBorder="1" applyAlignment="1">
      <alignment horizontal="center" vertical="center"/>
    </xf>
    <xf numFmtId="3" fontId="6" fillId="0" borderId="23" xfId="1" applyNumberFormat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3" fontId="5" fillId="0" borderId="32" xfId="1" applyNumberFormat="1" applyFont="1" applyBorder="1" applyAlignment="1">
      <alignment horizontal="center"/>
    </xf>
    <xf numFmtId="3" fontId="5" fillId="0" borderId="29" xfId="1" applyNumberFormat="1" applyFont="1" applyBorder="1" applyAlignment="1">
      <alignment horizontal="center"/>
    </xf>
    <xf numFmtId="0" fontId="5" fillId="0" borderId="3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1" fontId="2" fillId="0" borderId="34" xfId="1" applyNumberFormat="1" applyFont="1" applyBorder="1" applyAlignment="1">
      <alignment horizontal="center" vertical="center"/>
    </xf>
    <xf numFmtId="1" fontId="2" fillId="0" borderId="35" xfId="1" applyNumberFormat="1" applyFont="1" applyBorder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1" fontId="2" fillId="0" borderId="36" xfId="1" applyNumberFormat="1" applyFont="1" applyBorder="1" applyAlignment="1">
      <alignment horizontal="center" vertical="center"/>
    </xf>
    <xf numFmtId="3" fontId="2" fillId="0" borderId="37" xfId="1" applyNumberFormat="1" applyFont="1" applyBorder="1" applyAlignment="1">
      <alignment horizontal="center" vertical="center"/>
    </xf>
    <xf numFmtId="3" fontId="2" fillId="0" borderId="34" xfId="1" applyNumberFormat="1" applyFont="1" applyBorder="1" applyAlignment="1">
      <alignment horizontal="center" vertical="center"/>
    </xf>
    <xf numFmtId="3" fontId="5" fillId="0" borderId="0" xfId="1" applyNumberFormat="1" applyFont="1"/>
    <xf numFmtId="0" fontId="5" fillId="0" borderId="12" xfId="1" applyFont="1" applyBorder="1" applyAlignment="1">
      <alignment horizontal="right" vertical="center"/>
    </xf>
    <xf numFmtId="0" fontId="5" fillId="0" borderId="13" xfId="1" applyFont="1" applyBorder="1" applyAlignment="1">
      <alignment horizontal="right" vertical="center"/>
    </xf>
    <xf numFmtId="0" fontId="5" fillId="0" borderId="25" xfId="1" applyFont="1" applyBorder="1" applyAlignment="1">
      <alignment horizontal="right" vertical="center"/>
    </xf>
    <xf numFmtId="0" fontId="5" fillId="0" borderId="26" xfId="1" applyFont="1" applyBorder="1" applyAlignment="1">
      <alignment horizontal="right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5"/>
  <sheetViews>
    <sheetView tabSelected="1" workbookViewId="0">
      <pane ySplit="8" topLeftCell="A9" activePane="bottomLeft" state="frozen"/>
      <selection pane="bottomLeft" activeCell="S17" sqref="S17"/>
    </sheetView>
  </sheetViews>
  <sheetFormatPr defaultRowHeight="15"/>
  <cols>
    <col min="1" max="1" width="4.33203125" style="2" customWidth="1"/>
    <col min="2" max="2" width="26" style="3" customWidth="1"/>
    <col min="3" max="3" width="9.77734375" style="3" customWidth="1"/>
    <col min="4" max="4" width="7.21875" style="3" customWidth="1"/>
    <col min="5" max="5" width="7.33203125" style="3" customWidth="1"/>
    <col min="6" max="6" width="6.109375" style="3" customWidth="1"/>
    <col min="7" max="7" width="5.88671875" style="3" customWidth="1"/>
    <col min="8" max="8" width="9.5546875" style="3" customWidth="1"/>
    <col min="9" max="9" width="7.109375" style="3" customWidth="1"/>
    <col min="10" max="10" width="6.109375" style="3" customWidth="1"/>
    <col min="11" max="11" width="6" style="3" customWidth="1"/>
    <col min="12" max="12" width="6.33203125" style="3" customWidth="1"/>
    <col min="13" max="14" width="12.44140625" style="4" customWidth="1"/>
    <col min="15" max="15" width="6.109375" style="4" customWidth="1"/>
    <col min="16" max="16384" width="8.88671875" style="3"/>
  </cols>
  <sheetData>
    <row r="1" spans="1:15" s="1" customFormat="1" ht="19.2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s="1" customFormat="1" ht="18.600000000000001" customHeight="1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s="1" customFormat="1" ht="19.2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1.4" customHeight="1" thickBot="1"/>
    <row r="5" spans="1:15" s="4" customFormat="1" ht="18.600000000000001" customHeight="1">
      <c r="A5" s="85"/>
      <c r="B5" s="87" t="s">
        <v>3</v>
      </c>
      <c r="C5" s="88" t="s">
        <v>4</v>
      </c>
      <c r="D5" s="88"/>
      <c r="E5" s="88"/>
      <c r="F5" s="88"/>
      <c r="G5" s="89"/>
      <c r="H5" s="77" t="s">
        <v>5</v>
      </c>
      <c r="I5" s="78"/>
      <c r="J5" s="78"/>
      <c r="K5" s="78"/>
      <c r="L5" s="79"/>
      <c r="M5" s="80" t="s">
        <v>6</v>
      </c>
      <c r="N5" s="80"/>
      <c r="O5" s="81"/>
    </row>
    <row r="6" spans="1:15" s="4" customFormat="1" ht="16.2" customHeight="1">
      <c r="A6" s="86"/>
      <c r="B6" s="82"/>
      <c r="C6" s="74" t="s">
        <v>7</v>
      </c>
      <c r="D6" s="74" t="s">
        <v>8</v>
      </c>
      <c r="E6" s="76" t="s">
        <v>9</v>
      </c>
      <c r="F6" s="76"/>
      <c r="G6" s="83" t="s">
        <v>10</v>
      </c>
      <c r="H6" s="90" t="s">
        <v>7</v>
      </c>
      <c r="I6" s="74" t="s">
        <v>8</v>
      </c>
      <c r="J6" s="76" t="s">
        <v>9</v>
      </c>
      <c r="K6" s="76"/>
      <c r="L6" s="75" t="s">
        <v>10</v>
      </c>
      <c r="M6" s="73" t="s">
        <v>7</v>
      </c>
      <c r="N6" s="74" t="s">
        <v>8</v>
      </c>
      <c r="O6" s="75" t="s">
        <v>10</v>
      </c>
    </row>
    <row r="7" spans="1:15" s="4" customFormat="1" ht="15.6" customHeight="1">
      <c r="A7" s="86"/>
      <c r="B7" s="82"/>
      <c r="C7" s="82"/>
      <c r="D7" s="74"/>
      <c r="E7" s="76" t="s">
        <v>11</v>
      </c>
      <c r="F7" s="76" t="s">
        <v>12</v>
      </c>
      <c r="G7" s="83"/>
      <c r="H7" s="84"/>
      <c r="I7" s="74"/>
      <c r="J7" s="76" t="s">
        <v>11</v>
      </c>
      <c r="K7" s="76" t="s">
        <v>12</v>
      </c>
      <c r="L7" s="75"/>
      <c r="M7" s="73"/>
      <c r="N7" s="74"/>
      <c r="O7" s="75"/>
    </row>
    <row r="8" spans="1:15" s="4" customFormat="1" ht="16.8" customHeight="1">
      <c r="A8" s="86"/>
      <c r="B8" s="82"/>
      <c r="C8" s="82"/>
      <c r="D8" s="74"/>
      <c r="E8" s="76"/>
      <c r="F8" s="76"/>
      <c r="G8" s="83"/>
      <c r="H8" s="84"/>
      <c r="I8" s="74"/>
      <c r="J8" s="76"/>
      <c r="K8" s="76"/>
      <c r="L8" s="75"/>
      <c r="M8" s="73"/>
      <c r="N8" s="74"/>
      <c r="O8" s="75"/>
    </row>
    <row r="9" spans="1:15" s="4" customFormat="1" ht="16.8" customHeight="1">
      <c r="A9" s="69" t="s">
        <v>13</v>
      </c>
      <c r="B9" s="70"/>
      <c r="C9" s="70"/>
      <c r="D9" s="70"/>
      <c r="E9" s="70"/>
      <c r="F9" s="70"/>
      <c r="G9" s="70"/>
      <c r="H9" s="5"/>
      <c r="I9" s="6"/>
      <c r="J9" s="6"/>
      <c r="K9" s="6"/>
      <c r="L9" s="7"/>
      <c r="M9" s="6"/>
      <c r="N9" s="6"/>
      <c r="O9" s="7"/>
    </row>
    <row r="10" spans="1:15" s="4" customFormat="1">
      <c r="A10" s="8">
        <v>1</v>
      </c>
      <c r="B10" s="9" t="s">
        <v>14</v>
      </c>
      <c r="C10" s="10">
        <v>37</v>
      </c>
      <c r="D10" s="10">
        <f>E10+F10</f>
        <v>36</v>
      </c>
      <c r="E10" s="11">
        <v>33</v>
      </c>
      <c r="F10" s="11">
        <v>3</v>
      </c>
      <c r="G10" s="12">
        <f>D10/C10*100</f>
        <v>97.297297297297305</v>
      </c>
      <c r="H10" s="13">
        <v>88</v>
      </c>
      <c r="I10" s="10">
        <f>J10+K10</f>
        <v>8</v>
      </c>
      <c r="J10" s="11">
        <v>8</v>
      </c>
      <c r="K10" s="14"/>
      <c r="L10" s="15">
        <f>I10/H10*100</f>
        <v>9.0909090909090917</v>
      </c>
      <c r="M10" s="16"/>
      <c r="N10" s="17"/>
      <c r="O10" s="18"/>
    </row>
    <row r="11" spans="1:15" s="4" customFormat="1">
      <c r="A11" s="8">
        <v>2</v>
      </c>
      <c r="B11" s="9" t="s">
        <v>15</v>
      </c>
      <c r="C11" s="10">
        <v>101</v>
      </c>
      <c r="D11" s="10">
        <f t="shared" ref="D11:D16" si="0">E11+F11</f>
        <v>33</v>
      </c>
      <c r="E11" s="11">
        <v>18</v>
      </c>
      <c r="F11" s="11">
        <v>15</v>
      </c>
      <c r="G11" s="12">
        <f t="shared" ref="G11:G17" si="1">D11/C11*100</f>
        <v>32.673267326732677</v>
      </c>
      <c r="H11" s="13">
        <v>42</v>
      </c>
      <c r="I11" s="10">
        <f t="shared" ref="I11:I16" si="2">J11+K11</f>
        <v>27</v>
      </c>
      <c r="J11" s="11">
        <v>12</v>
      </c>
      <c r="K11" s="14">
        <v>15</v>
      </c>
      <c r="L11" s="15">
        <f t="shared" ref="L11:L17" si="3">I11/H11*100</f>
        <v>64.285714285714292</v>
      </c>
      <c r="M11" s="16">
        <v>20249</v>
      </c>
      <c r="N11" s="17">
        <v>0</v>
      </c>
      <c r="O11" s="18">
        <f>N11/M11*100</f>
        <v>0</v>
      </c>
    </row>
    <row r="12" spans="1:15" s="4" customFormat="1">
      <c r="A12" s="8">
        <v>3</v>
      </c>
      <c r="B12" s="9" t="s">
        <v>16</v>
      </c>
      <c r="C12" s="10">
        <v>64</v>
      </c>
      <c r="D12" s="10">
        <f t="shared" si="0"/>
        <v>9</v>
      </c>
      <c r="E12" s="11">
        <v>9</v>
      </c>
      <c r="F12" s="11"/>
      <c r="G12" s="12">
        <f t="shared" si="1"/>
        <v>14.0625</v>
      </c>
      <c r="H12" s="13">
        <v>39</v>
      </c>
      <c r="I12" s="10">
        <f t="shared" si="2"/>
        <v>3</v>
      </c>
      <c r="J12" s="11">
        <v>3</v>
      </c>
      <c r="K12" s="14"/>
      <c r="L12" s="15">
        <f t="shared" si="3"/>
        <v>7.6923076923076925</v>
      </c>
      <c r="M12" s="16"/>
      <c r="N12" s="17"/>
      <c r="O12" s="18"/>
    </row>
    <row r="13" spans="1:15" s="4" customFormat="1">
      <c r="A13" s="8">
        <v>4</v>
      </c>
      <c r="B13" s="9" t="s">
        <v>17</v>
      </c>
      <c r="C13" s="10">
        <v>236</v>
      </c>
      <c r="D13" s="10">
        <f t="shared" si="0"/>
        <v>19</v>
      </c>
      <c r="E13" s="11">
        <v>15</v>
      </c>
      <c r="F13" s="11">
        <v>4</v>
      </c>
      <c r="G13" s="12">
        <f t="shared" si="1"/>
        <v>8.0508474576271176</v>
      </c>
      <c r="H13" s="13">
        <v>92</v>
      </c>
      <c r="I13" s="10">
        <f t="shared" si="2"/>
        <v>15</v>
      </c>
      <c r="J13" s="11">
        <v>11</v>
      </c>
      <c r="K13" s="14">
        <v>4</v>
      </c>
      <c r="L13" s="15">
        <f t="shared" si="3"/>
        <v>16.304347826086957</v>
      </c>
      <c r="M13" s="16">
        <v>91881</v>
      </c>
      <c r="N13" s="17">
        <v>23000</v>
      </c>
      <c r="O13" s="18">
        <f>N13/M13*100</f>
        <v>25.032378837844604</v>
      </c>
    </row>
    <row r="14" spans="1:15" s="4" customFormat="1">
      <c r="A14" s="8">
        <v>5</v>
      </c>
      <c r="B14" s="9" t="s">
        <v>18</v>
      </c>
      <c r="C14" s="10">
        <v>79</v>
      </c>
      <c r="D14" s="10">
        <f t="shared" si="0"/>
        <v>18</v>
      </c>
      <c r="E14" s="11">
        <v>17</v>
      </c>
      <c r="F14" s="11">
        <v>1</v>
      </c>
      <c r="G14" s="12">
        <f t="shared" si="1"/>
        <v>22.784810126582279</v>
      </c>
      <c r="H14" s="13">
        <v>23</v>
      </c>
      <c r="I14" s="10">
        <f t="shared" si="2"/>
        <v>11</v>
      </c>
      <c r="J14" s="11">
        <v>11</v>
      </c>
      <c r="K14" s="14"/>
      <c r="L14" s="15">
        <f t="shared" si="3"/>
        <v>47.826086956521742</v>
      </c>
      <c r="M14" s="16"/>
      <c r="N14" s="17"/>
      <c r="O14" s="18"/>
    </row>
    <row r="15" spans="1:15" s="4" customFormat="1">
      <c r="A15" s="8">
        <v>6</v>
      </c>
      <c r="B15" s="9" t="s">
        <v>19</v>
      </c>
      <c r="C15" s="10">
        <v>98</v>
      </c>
      <c r="D15" s="10">
        <f t="shared" si="0"/>
        <v>31</v>
      </c>
      <c r="E15" s="11">
        <v>28</v>
      </c>
      <c r="F15" s="11">
        <v>3</v>
      </c>
      <c r="G15" s="12">
        <f t="shared" si="1"/>
        <v>31.632653061224492</v>
      </c>
      <c r="H15" s="13">
        <v>48</v>
      </c>
      <c r="I15" s="10">
        <f t="shared" si="2"/>
        <v>9</v>
      </c>
      <c r="J15" s="11">
        <v>5</v>
      </c>
      <c r="K15" s="14">
        <v>4</v>
      </c>
      <c r="L15" s="15">
        <f t="shared" si="3"/>
        <v>18.75</v>
      </c>
      <c r="M15" s="16">
        <v>18301</v>
      </c>
      <c r="N15" s="17">
        <v>0</v>
      </c>
      <c r="O15" s="18">
        <f>N15/M15*100</f>
        <v>0</v>
      </c>
    </row>
    <row r="16" spans="1:15" s="4" customFormat="1" ht="15.6" thickBot="1">
      <c r="A16" s="19">
        <v>7</v>
      </c>
      <c r="B16" s="20" t="s">
        <v>20</v>
      </c>
      <c r="C16" s="21">
        <v>254</v>
      </c>
      <c r="D16" s="21">
        <f t="shared" si="0"/>
        <v>112</v>
      </c>
      <c r="E16" s="22">
        <v>106</v>
      </c>
      <c r="F16" s="22">
        <v>6</v>
      </c>
      <c r="G16" s="23">
        <f t="shared" si="1"/>
        <v>44.094488188976378</v>
      </c>
      <c r="H16" s="24">
        <v>120</v>
      </c>
      <c r="I16" s="21">
        <f t="shared" si="2"/>
        <v>47</v>
      </c>
      <c r="J16" s="22">
        <v>45</v>
      </c>
      <c r="K16" s="25">
        <v>2</v>
      </c>
      <c r="L16" s="26">
        <f t="shared" si="3"/>
        <v>39.166666666666664</v>
      </c>
      <c r="M16" s="27">
        <v>261035</v>
      </c>
      <c r="N16" s="28">
        <v>68708</v>
      </c>
      <c r="O16" s="29">
        <f>N16/M16*100</f>
        <v>26.321374528319957</v>
      </c>
    </row>
    <row r="17" spans="1:18" s="39" customFormat="1" ht="16.2" thickBot="1">
      <c r="A17" s="30"/>
      <c r="B17" s="31" t="s">
        <v>21</v>
      </c>
      <c r="C17" s="32">
        <f>SUM(C10:C16)</f>
        <v>869</v>
      </c>
      <c r="D17" s="32">
        <f>SUM(D10:D16)</f>
        <v>258</v>
      </c>
      <c r="E17" s="33">
        <f>SUM(E10:E16)</f>
        <v>226</v>
      </c>
      <c r="F17" s="33">
        <f>SUM(F10:F16)</f>
        <v>32</v>
      </c>
      <c r="G17" s="34">
        <f t="shared" si="1"/>
        <v>29.689298043728424</v>
      </c>
      <c r="H17" s="35">
        <f>SUM(H10:H16)</f>
        <v>452</v>
      </c>
      <c r="I17" s="32">
        <f>SUM(I10:I16)</f>
        <v>120</v>
      </c>
      <c r="J17" s="33">
        <f>SUM(J10:J16)</f>
        <v>95</v>
      </c>
      <c r="K17" s="33">
        <f>SUM(K10:K16)</f>
        <v>25</v>
      </c>
      <c r="L17" s="36">
        <f t="shared" si="3"/>
        <v>26.548672566371685</v>
      </c>
      <c r="M17" s="37">
        <f>SUM(M10:M16)</f>
        <v>391466</v>
      </c>
      <c r="N17" s="38">
        <f>SUM(N10:N16)</f>
        <v>91708</v>
      </c>
      <c r="O17" s="36">
        <f>N17/M17*100</f>
        <v>23.426811012961537</v>
      </c>
    </row>
    <row r="18" spans="1:18" s="4" customFormat="1" ht="15.6" customHeight="1">
      <c r="A18" s="71" t="s">
        <v>22</v>
      </c>
      <c r="B18" s="72"/>
      <c r="C18" s="72"/>
      <c r="D18" s="72"/>
      <c r="E18" s="72"/>
      <c r="F18" s="72"/>
      <c r="G18" s="72"/>
      <c r="H18" s="40"/>
      <c r="I18" s="41"/>
      <c r="J18" s="41"/>
      <c r="K18" s="41"/>
      <c r="L18" s="42"/>
      <c r="M18" s="41"/>
      <c r="N18" s="41"/>
      <c r="O18" s="42"/>
    </row>
    <row r="19" spans="1:18" s="4" customFormat="1">
      <c r="A19" s="8">
        <v>1</v>
      </c>
      <c r="B19" s="9" t="s">
        <v>23</v>
      </c>
      <c r="C19" s="10">
        <v>134</v>
      </c>
      <c r="D19" s="10">
        <f t="shared" ref="D19:D25" si="4">E19+F19</f>
        <v>105</v>
      </c>
      <c r="E19" s="11">
        <v>105</v>
      </c>
      <c r="F19" s="11"/>
      <c r="G19" s="12">
        <f t="shared" ref="G19:G26" si="5">D19/C19*100</f>
        <v>78.358208955223887</v>
      </c>
      <c r="H19" s="13">
        <v>22</v>
      </c>
      <c r="I19" s="10">
        <f t="shared" ref="I19:I25" si="6">J19+K19</f>
        <v>19</v>
      </c>
      <c r="J19" s="11">
        <v>19</v>
      </c>
      <c r="K19" s="14"/>
      <c r="L19" s="15">
        <f t="shared" ref="L19:L26" si="7">I19/H19*100</f>
        <v>86.36363636363636</v>
      </c>
      <c r="M19" s="16"/>
      <c r="N19" s="17"/>
      <c r="O19" s="18"/>
    </row>
    <row r="20" spans="1:18" s="4" customFormat="1">
      <c r="A20" s="8">
        <v>2</v>
      </c>
      <c r="B20" s="9" t="s">
        <v>24</v>
      </c>
      <c r="C20" s="10">
        <v>249</v>
      </c>
      <c r="D20" s="10">
        <f t="shared" si="4"/>
        <v>81</v>
      </c>
      <c r="E20" s="11">
        <v>81</v>
      </c>
      <c r="F20" s="11"/>
      <c r="G20" s="12">
        <f t="shared" si="5"/>
        <v>32.53012048192771</v>
      </c>
      <c r="H20" s="13">
        <v>64</v>
      </c>
      <c r="I20" s="10">
        <f t="shared" si="6"/>
        <v>33</v>
      </c>
      <c r="J20" s="11">
        <v>32</v>
      </c>
      <c r="K20" s="14">
        <v>1</v>
      </c>
      <c r="L20" s="15">
        <f t="shared" si="7"/>
        <v>51.5625</v>
      </c>
      <c r="M20" s="16">
        <v>55425</v>
      </c>
      <c r="N20" s="17">
        <v>49936</v>
      </c>
      <c r="O20" s="18">
        <f t="shared" ref="O20:O26" si="8">N20/M20*100</f>
        <v>90.096526838069465</v>
      </c>
    </row>
    <row r="21" spans="1:18" s="4" customFormat="1">
      <c r="A21" s="8">
        <v>3</v>
      </c>
      <c r="B21" s="9" t="s">
        <v>25</v>
      </c>
      <c r="C21" s="10">
        <v>229</v>
      </c>
      <c r="D21" s="10">
        <f t="shared" si="4"/>
        <v>48</v>
      </c>
      <c r="E21" s="11">
        <v>45</v>
      </c>
      <c r="F21" s="11">
        <v>3</v>
      </c>
      <c r="G21" s="12">
        <f t="shared" si="5"/>
        <v>20.960698689956331</v>
      </c>
      <c r="H21" s="13">
        <v>61.405911364540941</v>
      </c>
      <c r="I21" s="10">
        <f t="shared" si="6"/>
        <v>22</v>
      </c>
      <c r="J21" s="11">
        <v>21</v>
      </c>
      <c r="K21" s="14">
        <v>1</v>
      </c>
      <c r="L21" s="15">
        <f t="shared" si="7"/>
        <v>35.827169585343825</v>
      </c>
      <c r="M21" s="16">
        <v>121548</v>
      </c>
      <c r="N21" s="17">
        <v>30000</v>
      </c>
      <c r="O21" s="18">
        <f t="shared" si="8"/>
        <v>24.681607266265178</v>
      </c>
    </row>
    <row r="22" spans="1:18" s="4" customFormat="1">
      <c r="A22" s="8">
        <v>4</v>
      </c>
      <c r="B22" s="9" t="s">
        <v>26</v>
      </c>
      <c r="C22" s="10">
        <v>199</v>
      </c>
      <c r="D22" s="10">
        <f t="shared" si="4"/>
        <v>137</v>
      </c>
      <c r="E22" s="11">
        <v>137</v>
      </c>
      <c r="F22" s="11"/>
      <c r="G22" s="12">
        <f t="shared" si="5"/>
        <v>68.844221105527637</v>
      </c>
      <c r="H22" s="13">
        <v>58.298624283443694</v>
      </c>
      <c r="I22" s="10">
        <f t="shared" si="6"/>
        <v>63</v>
      </c>
      <c r="J22" s="11">
        <v>60</v>
      </c>
      <c r="K22" s="14">
        <v>3</v>
      </c>
      <c r="L22" s="15">
        <f t="shared" si="7"/>
        <v>108.06429958569615</v>
      </c>
      <c r="M22" s="16">
        <v>38925</v>
      </c>
      <c r="N22" s="17">
        <v>50925</v>
      </c>
      <c r="O22" s="18">
        <f t="shared" si="8"/>
        <v>130.82851637764932</v>
      </c>
    </row>
    <row r="23" spans="1:18" s="4" customFormat="1">
      <c r="A23" s="8">
        <v>5</v>
      </c>
      <c r="B23" s="9" t="s">
        <v>27</v>
      </c>
      <c r="C23" s="10">
        <v>88</v>
      </c>
      <c r="D23" s="10">
        <f t="shared" si="4"/>
        <v>13</v>
      </c>
      <c r="E23" s="11">
        <v>13</v>
      </c>
      <c r="F23" s="11"/>
      <c r="G23" s="12">
        <f t="shared" si="5"/>
        <v>14.772727272727273</v>
      </c>
      <c r="H23" s="13">
        <v>20.863213258795838</v>
      </c>
      <c r="I23" s="10">
        <f t="shared" si="6"/>
        <v>5</v>
      </c>
      <c r="J23" s="11">
        <v>5</v>
      </c>
      <c r="K23" s="14"/>
      <c r="L23" s="15">
        <f t="shared" si="7"/>
        <v>23.965627623980797</v>
      </c>
      <c r="M23" s="16">
        <v>14782</v>
      </c>
      <c r="N23" s="17">
        <v>12150</v>
      </c>
      <c r="O23" s="18">
        <f t="shared" si="8"/>
        <v>82.194560952509804</v>
      </c>
    </row>
    <row r="24" spans="1:18" s="4" customFormat="1">
      <c r="A24" s="8">
        <v>6</v>
      </c>
      <c r="B24" s="9" t="s">
        <v>28</v>
      </c>
      <c r="C24" s="10">
        <v>48</v>
      </c>
      <c r="D24" s="10">
        <f t="shared" si="4"/>
        <v>14</v>
      </c>
      <c r="E24" s="11">
        <v>13</v>
      </c>
      <c r="F24" s="11">
        <v>1</v>
      </c>
      <c r="G24" s="12">
        <f t="shared" si="5"/>
        <v>29.166666666666668</v>
      </c>
      <c r="H24" s="13">
        <v>12</v>
      </c>
      <c r="I24" s="10">
        <f t="shared" si="6"/>
        <v>4</v>
      </c>
      <c r="J24" s="11">
        <v>3</v>
      </c>
      <c r="K24" s="14">
        <v>1</v>
      </c>
      <c r="L24" s="15">
        <f t="shared" si="7"/>
        <v>33.333333333333329</v>
      </c>
      <c r="M24" s="16">
        <v>19860</v>
      </c>
      <c r="N24" s="17">
        <v>19860</v>
      </c>
      <c r="O24" s="18">
        <f t="shared" si="8"/>
        <v>100</v>
      </c>
    </row>
    <row r="25" spans="1:18" s="4" customFormat="1" ht="15.6" thickBot="1">
      <c r="A25" s="19">
        <v>7</v>
      </c>
      <c r="B25" s="20" t="s">
        <v>29</v>
      </c>
      <c r="C25" s="21">
        <v>86</v>
      </c>
      <c r="D25" s="21">
        <f t="shared" si="4"/>
        <v>78</v>
      </c>
      <c r="E25" s="22">
        <v>62</v>
      </c>
      <c r="F25" s="22">
        <v>16</v>
      </c>
      <c r="G25" s="23">
        <f t="shared" si="5"/>
        <v>90.697674418604649</v>
      </c>
      <c r="H25" s="24">
        <v>36</v>
      </c>
      <c r="I25" s="21">
        <f t="shared" si="6"/>
        <v>40</v>
      </c>
      <c r="J25" s="22">
        <v>35</v>
      </c>
      <c r="K25" s="25">
        <v>5</v>
      </c>
      <c r="L25" s="26">
        <f t="shared" si="7"/>
        <v>111.11111111111111</v>
      </c>
      <c r="M25" s="27">
        <v>191740</v>
      </c>
      <c r="N25" s="28">
        <v>88487</v>
      </c>
      <c r="O25" s="29">
        <f t="shared" si="8"/>
        <v>46.149473245019294</v>
      </c>
      <c r="R25" s="43"/>
    </row>
    <row r="26" spans="1:18" s="44" customFormat="1" ht="16.2" thickBot="1">
      <c r="A26" s="30"/>
      <c r="B26" s="31" t="s">
        <v>21</v>
      </c>
      <c r="C26" s="32">
        <f>SUM(C19:C25)</f>
        <v>1033</v>
      </c>
      <c r="D26" s="32">
        <f>SUM(D19:D25)</f>
        <v>476</v>
      </c>
      <c r="E26" s="33">
        <f>SUM(E19:E25)</f>
        <v>456</v>
      </c>
      <c r="F26" s="33">
        <f>SUM(F19:F25)</f>
        <v>20</v>
      </c>
      <c r="G26" s="34">
        <f t="shared" si="5"/>
        <v>46.079380445304935</v>
      </c>
      <c r="H26" s="35">
        <f>SUM(H19:H25)</f>
        <v>274.56774890678048</v>
      </c>
      <c r="I26" s="32">
        <f>SUM(I19:I25)</f>
        <v>186</v>
      </c>
      <c r="J26" s="33">
        <f>SUM(J19:J25)</f>
        <v>175</v>
      </c>
      <c r="K26" s="33">
        <f>SUM(K19:K25)</f>
        <v>11</v>
      </c>
      <c r="L26" s="36">
        <f t="shared" si="7"/>
        <v>67.742843338512259</v>
      </c>
      <c r="M26" s="37">
        <f>SUM(M19:M25)</f>
        <v>442280</v>
      </c>
      <c r="N26" s="38">
        <f>SUM(N19:N25)</f>
        <v>251358</v>
      </c>
      <c r="O26" s="36">
        <f t="shared" si="8"/>
        <v>56.832323415031205</v>
      </c>
    </row>
    <row r="27" spans="1:18" s="4" customFormat="1" ht="15" customHeight="1">
      <c r="A27" s="71" t="s">
        <v>30</v>
      </c>
      <c r="B27" s="72"/>
      <c r="C27" s="72"/>
      <c r="D27" s="72"/>
      <c r="E27" s="72"/>
      <c r="F27" s="72"/>
      <c r="G27" s="72"/>
      <c r="H27" s="40"/>
      <c r="I27" s="41"/>
      <c r="J27" s="41"/>
      <c r="K27" s="41"/>
      <c r="L27" s="42"/>
      <c r="M27" s="41"/>
      <c r="N27" s="41"/>
      <c r="O27" s="42"/>
    </row>
    <row r="28" spans="1:18" s="4" customFormat="1">
      <c r="A28" s="8">
        <v>1</v>
      </c>
      <c r="B28" s="9" t="s">
        <v>31</v>
      </c>
      <c r="C28" s="10">
        <v>33</v>
      </c>
      <c r="D28" s="10">
        <f t="shared" ref="D28:D34" si="9">E28+F28</f>
        <v>11</v>
      </c>
      <c r="E28" s="11">
        <v>10</v>
      </c>
      <c r="F28" s="11">
        <v>1</v>
      </c>
      <c r="G28" s="12">
        <f t="shared" ref="G28:G35" si="10">D28/C28*100</f>
        <v>33.333333333333329</v>
      </c>
      <c r="H28" s="13">
        <v>22</v>
      </c>
      <c r="I28" s="10">
        <f t="shared" ref="I28:I34" si="11">J28+K28</f>
        <v>7</v>
      </c>
      <c r="J28" s="11">
        <v>7</v>
      </c>
      <c r="K28" s="14"/>
      <c r="L28" s="15">
        <f t="shared" ref="L28:L35" si="12">I28/H28*100</f>
        <v>31.818181818181817</v>
      </c>
      <c r="M28" s="16">
        <v>319713</v>
      </c>
      <c r="N28" s="17">
        <v>310012</v>
      </c>
      <c r="O28" s="18">
        <f t="shared" ref="O28:O35" si="13">N28/M28*100</f>
        <v>96.965716126651088</v>
      </c>
    </row>
    <row r="29" spans="1:18" s="4" customFormat="1">
      <c r="A29" s="8">
        <v>2</v>
      </c>
      <c r="B29" s="9" t="s">
        <v>32</v>
      </c>
      <c r="C29" s="10">
        <v>242</v>
      </c>
      <c r="D29" s="10">
        <f t="shared" si="9"/>
        <v>70</v>
      </c>
      <c r="E29" s="11">
        <v>68</v>
      </c>
      <c r="F29" s="11">
        <v>2</v>
      </c>
      <c r="G29" s="12">
        <f t="shared" si="10"/>
        <v>28.925619834710741</v>
      </c>
      <c r="H29" s="13">
        <v>75</v>
      </c>
      <c r="I29" s="10">
        <f t="shared" si="11"/>
        <v>23</v>
      </c>
      <c r="J29" s="11">
        <v>21</v>
      </c>
      <c r="K29" s="14">
        <v>2</v>
      </c>
      <c r="L29" s="15">
        <f t="shared" si="12"/>
        <v>30.666666666666664</v>
      </c>
      <c r="M29" s="16">
        <v>455042</v>
      </c>
      <c r="N29" s="17">
        <v>318293</v>
      </c>
      <c r="O29" s="18">
        <f t="shared" si="13"/>
        <v>69.948048751543809</v>
      </c>
    </row>
    <row r="30" spans="1:18" s="4" customFormat="1">
      <c r="A30" s="8">
        <v>3</v>
      </c>
      <c r="B30" s="9" t="s">
        <v>33</v>
      </c>
      <c r="C30" s="10">
        <v>131</v>
      </c>
      <c r="D30" s="10">
        <f t="shared" si="9"/>
        <v>33</v>
      </c>
      <c r="E30" s="11">
        <v>32</v>
      </c>
      <c r="F30" s="11">
        <v>1</v>
      </c>
      <c r="G30" s="12">
        <f t="shared" si="10"/>
        <v>25.190839694656486</v>
      </c>
      <c r="H30" s="13">
        <v>53</v>
      </c>
      <c r="I30" s="10">
        <f t="shared" si="11"/>
        <v>35</v>
      </c>
      <c r="J30" s="11">
        <v>32</v>
      </c>
      <c r="K30" s="14">
        <v>3</v>
      </c>
      <c r="L30" s="15">
        <f t="shared" si="12"/>
        <v>66.037735849056602</v>
      </c>
      <c r="M30" s="16">
        <v>606398</v>
      </c>
      <c r="N30" s="17">
        <v>386477</v>
      </c>
      <c r="O30" s="18">
        <f t="shared" si="13"/>
        <v>63.733224713801832</v>
      </c>
    </row>
    <row r="31" spans="1:18" s="4" customFormat="1">
      <c r="A31" s="8">
        <v>4</v>
      </c>
      <c r="B31" s="9" t="s">
        <v>34</v>
      </c>
      <c r="C31" s="10">
        <v>213</v>
      </c>
      <c r="D31" s="10">
        <f t="shared" si="9"/>
        <v>40</v>
      </c>
      <c r="E31" s="11">
        <v>39</v>
      </c>
      <c r="F31" s="11">
        <v>1</v>
      </c>
      <c r="G31" s="12">
        <f t="shared" si="10"/>
        <v>18.779342723004692</v>
      </c>
      <c r="H31" s="13">
        <v>79</v>
      </c>
      <c r="I31" s="10">
        <f t="shared" si="11"/>
        <v>15</v>
      </c>
      <c r="J31" s="11">
        <v>15</v>
      </c>
      <c r="K31" s="14"/>
      <c r="L31" s="15">
        <f t="shared" si="12"/>
        <v>18.9873417721519</v>
      </c>
      <c r="M31" s="16">
        <v>22430</v>
      </c>
      <c r="N31" s="17">
        <v>22430</v>
      </c>
      <c r="O31" s="18">
        <f t="shared" si="13"/>
        <v>100</v>
      </c>
    </row>
    <row r="32" spans="1:18" s="4" customFormat="1">
      <c r="A32" s="8">
        <v>5</v>
      </c>
      <c r="B32" s="9" t="s">
        <v>35</v>
      </c>
      <c r="C32" s="10">
        <v>79</v>
      </c>
      <c r="D32" s="10">
        <f t="shared" si="9"/>
        <v>43</v>
      </c>
      <c r="E32" s="11">
        <v>41</v>
      </c>
      <c r="F32" s="11">
        <v>2</v>
      </c>
      <c r="G32" s="12">
        <f t="shared" si="10"/>
        <v>54.430379746835442</v>
      </c>
      <c r="H32" s="13">
        <v>17</v>
      </c>
      <c r="I32" s="10">
        <f t="shared" si="11"/>
        <v>5</v>
      </c>
      <c r="J32" s="11">
        <v>5</v>
      </c>
      <c r="K32" s="14"/>
      <c r="L32" s="15">
        <f t="shared" si="12"/>
        <v>29.411764705882355</v>
      </c>
      <c r="M32" s="16">
        <v>177931</v>
      </c>
      <c r="N32" s="17">
        <v>127748</v>
      </c>
      <c r="O32" s="18">
        <f t="shared" si="13"/>
        <v>71.796370503172582</v>
      </c>
    </row>
    <row r="33" spans="1:15" s="4" customFormat="1">
      <c r="A33" s="8">
        <v>6</v>
      </c>
      <c r="B33" s="9" t="s">
        <v>36</v>
      </c>
      <c r="C33" s="10">
        <v>188</v>
      </c>
      <c r="D33" s="10">
        <f t="shared" si="9"/>
        <v>125</v>
      </c>
      <c r="E33" s="11">
        <v>124</v>
      </c>
      <c r="F33" s="11">
        <v>1</v>
      </c>
      <c r="G33" s="12">
        <f t="shared" si="10"/>
        <v>66.489361702127653</v>
      </c>
      <c r="H33" s="13">
        <v>136</v>
      </c>
      <c r="I33" s="10">
        <f t="shared" si="11"/>
        <v>73</v>
      </c>
      <c r="J33" s="11">
        <v>72</v>
      </c>
      <c r="K33" s="14">
        <v>1</v>
      </c>
      <c r="L33" s="15">
        <f t="shared" si="12"/>
        <v>53.67647058823529</v>
      </c>
      <c r="M33" s="16">
        <v>1610</v>
      </c>
      <c r="N33" s="17">
        <v>0</v>
      </c>
      <c r="O33" s="18">
        <f t="shared" si="13"/>
        <v>0</v>
      </c>
    </row>
    <row r="34" spans="1:15" s="4" customFormat="1" ht="15.6" thickBot="1">
      <c r="A34" s="19">
        <v>7</v>
      </c>
      <c r="B34" s="20" t="s">
        <v>37</v>
      </c>
      <c r="C34" s="21">
        <v>113</v>
      </c>
      <c r="D34" s="21">
        <f t="shared" si="9"/>
        <v>68</v>
      </c>
      <c r="E34" s="22">
        <v>67</v>
      </c>
      <c r="F34" s="22">
        <v>1</v>
      </c>
      <c r="G34" s="23">
        <f t="shared" si="10"/>
        <v>60.176991150442483</v>
      </c>
      <c r="H34" s="24">
        <v>83</v>
      </c>
      <c r="I34" s="21">
        <f t="shared" si="11"/>
        <v>33</v>
      </c>
      <c r="J34" s="22">
        <v>30</v>
      </c>
      <c r="K34" s="25">
        <v>3</v>
      </c>
      <c r="L34" s="26">
        <f t="shared" si="12"/>
        <v>39.75903614457831</v>
      </c>
      <c r="M34" s="27">
        <v>120101</v>
      </c>
      <c r="N34" s="28">
        <v>100000</v>
      </c>
      <c r="O34" s="29">
        <f t="shared" si="13"/>
        <v>83.263253428364465</v>
      </c>
    </row>
    <row r="35" spans="1:15" s="44" customFormat="1" ht="16.2" thickBot="1">
      <c r="A35" s="45"/>
      <c r="B35" s="46" t="s">
        <v>38</v>
      </c>
      <c r="C35" s="32">
        <f>SUM(C28:C34)</f>
        <v>999</v>
      </c>
      <c r="D35" s="32">
        <f>SUM(D28:D34)</f>
        <v>390</v>
      </c>
      <c r="E35" s="33">
        <f>SUM(E28:E34)</f>
        <v>381</v>
      </c>
      <c r="F35" s="33">
        <f>SUM(F28:F34)</f>
        <v>9</v>
      </c>
      <c r="G35" s="34">
        <f t="shared" si="10"/>
        <v>39.039039039039039</v>
      </c>
      <c r="H35" s="35">
        <f>SUM(H28:H34)</f>
        <v>465</v>
      </c>
      <c r="I35" s="32">
        <f>SUM(I28:I34)</f>
        <v>191</v>
      </c>
      <c r="J35" s="33">
        <f>SUM(J28:J34)</f>
        <v>182</v>
      </c>
      <c r="K35" s="33">
        <f>SUM(K28:K34)</f>
        <v>9</v>
      </c>
      <c r="L35" s="36">
        <f t="shared" si="12"/>
        <v>41.075268817204304</v>
      </c>
      <c r="M35" s="37">
        <f>SUM(M28:M34)</f>
        <v>1703225</v>
      </c>
      <c r="N35" s="38">
        <f>SUM(N28:N34)</f>
        <v>1264960</v>
      </c>
      <c r="O35" s="36">
        <f t="shared" si="13"/>
        <v>74.268520013503789</v>
      </c>
    </row>
    <row r="36" spans="1:15" s="4" customFormat="1" ht="26.4" customHeight="1" thickBot="1">
      <c r="A36" s="47"/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15" s="4" customFormat="1" ht="17.399999999999999" customHeight="1">
      <c r="A37" s="85"/>
      <c r="B37" s="87" t="s">
        <v>3</v>
      </c>
      <c r="C37" s="88" t="s">
        <v>4</v>
      </c>
      <c r="D37" s="88"/>
      <c r="E37" s="88"/>
      <c r="F37" s="88"/>
      <c r="G37" s="89"/>
      <c r="H37" s="77" t="s">
        <v>5</v>
      </c>
      <c r="I37" s="78"/>
      <c r="J37" s="78"/>
      <c r="K37" s="78"/>
      <c r="L37" s="79"/>
      <c r="M37" s="80" t="s">
        <v>6</v>
      </c>
      <c r="N37" s="80"/>
      <c r="O37" s="81"/>
    </row>
    <row r="38" spans="1:15" s="4" customFormat="1" ht="15.6" customHeight="1">
      <c r="A38" s="86"/>
      <c r="B38" s="82"/>
      <c r="C38" s="82" t="s">
        <v>39</v>
      </c>
      <c r="D38" s="74" t="s">
        <v>8</v>
      </c>
      <c r="E38" s="76" t="s">
        <v>9</v>
      </c>
      <c r="F38" s="76"/>
      <c r="G38" s="83" t="s">
        <v>10</v>
      </c>
      <c r="H38" s="84" t="s">
        <v>39</v>
      </c>
      <c r="I38" s="74" t="s">
        <v>8</v>
      </c>
      <c r="J38" s="76" t="s">
        <v>9</v>
      </c>
      <c r="K38" s="76"/>
      <c r="L38" s="75" t="s">
        <v>10</v>
      </c>
      <c r="M38" s="73" t="s">
        <v>7</v>
      </c>
      <c r="N38" s="74" t="s">
        <v>8</v>
      </c>
      <c r="O38" s="75" t="s">
        <v>10</v>
      </c>
    </row>
    <row r="39" spans="1:15" s="4" customFormat="1" ht="16.8" customHeight="1">
      <c r="A39" s="86"/>
      <c r="B39" s="82"/>
      <c r="C39" s="82"/>
      <c r="D39" s="74"/>
      <c r="E39" s="76" t="s">
        <v>11</v>
      </c>
      <c r="F39" s="76" t="s">
        <v>12</v>
      </c>
      <c r="G39" s="83"/>
      <c r="H39" s="84"/>
      <c r="I39" s="74"/>
      <c r="J39" s="76" t="s">
        <v>11</v>
      </c>
      <c r="K39" s="76" t="s">
        <v>12</v>
      </c>
      <c r="L39" s="75"/>
      <c r="M39" s="73"/>
      <c r="N39" s="74"/>
      <c r="O39" s="75"/>
    </row>
    <row r="40" spans="1:15" s="4" customFormat="1" ht="13.8" customHeight="1">
      <c r="A40" s="86"/>
      <c r="B40" s="82"/>
      <c r="C40" s="82"/>
      <c r="D40" s="74"/>
      <c r="E40" s="76"/>
      <c r="F40" s="76"/>
      <c r="G40" s="83"/>
      <c r="H40" s="84"/>
      <c r="I40" s="74"/>
      <c r="J40" s="76"/>
      <c r="K40" s="76"/>
      <c r="L40" s="75"/>
      <c r="M40" s="73"/>
      <c r="N40" s="74"/>
      <c r="O40" s="75"/>
    </row>
    <row r="41" spans="1:15" s="4" customFormat="1">
      <c r="A41" s="69" t="s">
        <v>40</v>
      </c>
      <c r="B41" s="70"/>
      <c r="C41" s="70"/>
      <c r="D41" s="70"/>
      <c r="E41" s="70"/>
      <c r="F41" s="70"/>
      <c r="G41" s="70"/>
      <c r="H41" s="5"/>
      <c r="I41" s="6"/>
      <c r="J41" s="6"/>
      <c r="K41" s="6"/>
      <c r="L41" s="7"/>
      <c r="M41" s="6"/>
      <c r="N41" s="6"/>
      <c r="O41" s="7"/>
    </row>
    <row r="42" spans="1:15" s="4" customFormat="1">
      <c r="A42" s="8">
        <v>1</v>
      </c>
      <c r="B42" s="9" t="s">
        <v>41</v>
      </c>
      <c r="C42" s="10">
        <v>123</v>
      </c>
      <c r="D42" s="10">
        <f t="shared" ref="D42:D48" si="14">E42+F42</f>
        <v>27</v>
      </c>
      <c r="E42" s="11">
        <v>26</v>
      </c>
      <c r="F42" s="11">
        <v>1</v>
      </c>
      <c r="G42" s="12">
        <f t="shared" ref="G42:G49" si="15">D42/C42*100</f>
        <v>21.951219512195124</v>
      </c>
      <c r="H42" s="13">
        <v>54.007608790499859</v>
      </c>
      <c r="I42" s="10">
        <f t="shared" ref="I42:I48" si="16">J42+K42</f>
        <v>19</v>
      </c>
      <c r="J42" s="11">
        <v>19</v>
      </c>
      <c r="K42" s="14"/>
      <c r="L42" s="15">
        <f t="shared" ref="L42:L49" si="17">I42/H42*100</f>
        <v>35.180228166928529</v>
      </c>
      <c r="M42" s="16">
        <v>9231</v>
      </c>
      <c r="N42" s="17">
        <v>607</v>
      </c>
      <c r="O42" s="18">
        <f>N42/M42*100</f>
        <v>6.5756689416097931</v>
      </c>
    </row>
    <row r="43" spans="1:15" s="4" customFormat="1">
      <c r="A43" s="8">
        <v>2</v>
      </c>
      <c r="B43" s="9" t="s">
        <v>42</v>
      </c>
      <c r="C43" s="10">
        <v>83</v>
      </c>
      <c r="D43" s="10">
        <f t="shared" si="14"/>
        <v>7</v>
      </c>
      <c r="E43" s="11">
        <v>7</v>
      </c>
      <c r="F43" s="11"/>
      <c r="G43" s="12">
        <f t="shared" si="15"/>
        <v>8.4337349397590362</v>
      </c>
      <c r="H43" s="13">
        <v>28.409481884317735</v>
      </c>
      <c r="I43" s="10">
        <f t="shared" si="16"/>
        <v>4</v>
      </c>
      <c r="J43" s="11">
        <v>4</v>
      </c>
      <c r="K43" s="14"/>
      <c r="L43" s="15">
        <f t="shared" si="17"/>
        <v>14.079806229088721</v>
      </c>
      <c r="M43" s="16"/>
      <c r="N43" s="17"/>
      <c r="O43" s="18"/>
    </row>
    <row r="44" spans="1:15" s="4" customFormat="1">
      <c r="A44" s="8">
        <v>3</v>
      </c>
      <c r="B44" s="9" t="s">
        <v>43</v>
      </c>
      <c r="C44" s="10">
        <v>55</v>
      </c>
      <c r="D44" s="10">
        <f t="shared" si="14"/>
        <v>79</v>
      </c>
      <c r="E44" s="11">
        <v>77</v>
      </c>
      <c r="F44" s="11">
        <v>2</v>
      </c>
      <c r="G44" s="12">
        <f t="shared" si="15"/>
        <v>143.63636363636363</v>
      </c>
      <c r="H44" s="13">
        <v>150</v>
      </c>
      <c r="I44" s="10">
        <f t="shared" si="16"/>
        <v>60</v>
      </c>
      <c r="J44" s="11">
        <v>56</v>
      </c>
      <c r="K44" s="14">
        <v>4</v>
      </c>
      <c r="L44" s="15">
        <f t="shared" si="17"/>
        <v>40</v>
      </c>
      <c r="M44" s="16">
        <v>768089</v>
      </c>
      <c r="N44" s="17">
        <v>465858</v>
      </c>
      <c r="O44" s="18">
        <f t="shared" ref="O44:O49" si="18">N44/M44*100</f>
        <v>60.651565118104799</v>
      </c>
    </row>
    <row r="45" spans="1:15" s="4" customFormat="1">
      <c r="A45" s="8">
        <v>4</v>
      </c>
      <c r="B45" s="9" t="s">
        <v>44</v>
      </c>
      <c r="C45" s="10">
        <v>247</v>
      </c>
      <c r="D45" s="10">
        <f t="shared" si="14"/>
        <v>114</v>
      </c>
      <c r="E45" s="11">
        <v>104</v>
      </c>
      <c r="F45" s="11">
        <v>10</v>
      </c>
      <c r="G45" s="12">
        <f t="shared" si="15"/>
        <v>46.153846153846153</v>
      </c>
      <c r="H45" s="13">
        <v>105.35182865434494</v>
      </c>
      <c r="I45" s="10">
        <f t="shared" si="16"/>
        <v>80</v>
      </c>
      <c r="J45" s="11">
        <v>75</v>
      </c>
      <c r="K45" s="14">
        <v>5</v>
      </c>
      <c r="L45" s="15">
        <f t="shared" si="17"/>
        <v>75.936033595085235</v>
      </c>
      <c r="M45" s="16">
        <v>607</v>
      </c>
      <c r="N45" s="17">
        <v>607</v>
      </c>
      <c r="O45" s="18">
        <f t="shared" si="18"/>
        <v>100</v>
      </c>
    </row>
    <row r="46" spans="1:15" s="4" customFormat="1">
      <c r="A46" s="8">
        <v>5</v>
      </c>
      <c r="B46" s="9" t="s">
        <v>45</v>
      </c>
      <c r="C46" s="10">
        <v>217</v>
      </c>
      <c r="D46" s="10">
        <f t="shared" si="14"/>
        <v>55</v>
      </c>
      <c r="E46" s="11">
        <v>52</v>
      </c>
      <c r="F46" s="11">
        <v>3</v>
      </c>
      <c r="G46" s="12">
        <f t="shared" si="15"/>
        <v>25.345622119815669</v>
      </c>
      <c r="H46" s="13">
        <v>58.298624283443694</v>
      </c>
      <c r="I46" s="10">
        <f t="shared" si="16"/>
        <v>42</v>
      </c>
      <c r="J46" s="11">
        <v>40</v>
      </c>
      <c r="K46" s="14">
        <v>2</v>
      </c>
      <c r="L46" s="15">
        <f t="shared" si="17"/>
        <v>72.042866390464098</v>
      </c>
      <c r="M46" s="16">
        <v>310524</v>
      </c>
      <c r="N46" s="17">
        <v>248714</v>
      </c>
      <c r="O46" s="18">
        <f t="shared" si="18"/>
        <v>80.094936301219875</v>
      </c>
    </row>
    <row r="47" spans="1:15" s="4" customFormat="1">
      <c r="A47" s="8">
        <v>6</v>
      </c>
      <c r="B47" s="9" t="s">
        <v>46</v>
      </c>
      <c r="C47" s="10">
        <v>185</v>
      </c>
      <c r="D47" s="10">
        <f t="shared" si="14"/>
        <v>15</v>
      </c>
      <c r="E47" s="11">
        <v>15</v>
      </c>
      <c r="F47" s="11"/>
      <c r="G47" s="12">
        <f t="shared" si="15"/>
        <v>8.1081081081081088</v>
      </c>
      <c r="H47" s="13">
        <v>80.345565954086098</v>
      </c>
      <c r="I47" s="10">
        <f t="shared" si="16"/>
        <v>10</v>
      </c>
      <c r="J47" s="11">
        <v>10</v>
      </c>
      <c r="K47" s="14"/>
      <c r="L47" s="15">
        <f t="shared" si="17"/>
        <v>12.446237550575663</v>
      </c>
      <c r="M47" s="16">
        <v>34409</v>
      </c>
      <c r="N47" s="17">
        <v>34409</v>
      </c>
      <c r="O47" s="18">
        <f t="shared" si="18"/>
        <v>100</v>
      </c>
    </row>
    <row r="48" spans="1:15" s="4" customFormat="1" ht="15.6" thickBot="1">
      <c r="A48" s="19">
        <v>7</v>
      </c>
      <c r="B48" s="20" t="s">
        <v>47</v>
      </c>
      <c r="C48" s="21">
        <v>66</v>
      </c>
      <c r="D48" s="21">
        <f t="shared" si="14"/>
        <v>27</v>
      </c>
      <c r="E48" s="22">
        <v>27</v>
      </c>
      <c r="F48" s="22"/>
      <c r="G48" s="23">
        <f t="shared" si="15"/>
        <v>40.909090909090914</v>
      </c>
      <c r="H48" s="24">
        <v>32</v>
      </c>
      <c r="I48" s="21">
        <f t="shared" si="16"/>
        <v>18</v>
      </c>
      <c r="J48" s="22">
        <v>17</v>
      </c>
      <c r="K48" s="25">
        <v>1</v>
      </c>
      <c r="L48" s="26">
        <f t="shared" si="17"/>
        <v>56.25</v>
      </c>
      <c r="M48" s="27">
        <v>53135</v>
      </c>
      <c r="N48" s="28">
        <v>4937</v>
      </c>
      <c r="O48" s="29">
        <f t="shared" si="18"/>
        <v>9.2914274960007521</v>
      </c>
    </row>
    <row r="49" spans="1:15" s="44" customFormat="1" ht="16.2" thickBot="1">
      <c r="A49" s="45"/>
      <c r="B49" s="46" t="s">
        <v>38</v>
      </c>
      <c r="C49" s="32">
        <f>SUM(C42:C48)</f>
        <v>976</v>
      </c>
      <c r="D49" s="32">
        <f>SUM(D42:D48)</f>
        <v>324</v>
      </c>
      <c r="E49" s="33">
        <f>SUM(E42:E48)</f>
        <v>308</v>
      </c>
      <c r="F49" s="33">
        <f>SUM(F42:F48)</f>
        <v>16</v>
      </c>
      <c r="G49" s="34">
        <f t="shared" si="15"/>
        <v>33.196721311475407</v>
      </c>
      <c r="H49" s="35">
        <f>SUM(H42:H48)</f>
        <v>508.41310956669236</v>
      </c>
      <c r="I49" s="32">
        <f>SUM(I42:I48)</f>
        <v>233</v>
      </c>
      <c r="J49" s="33">
        <f>SUM(J42:J48)</f>
        <v>221</v>
      </c>
      <c r="K49" s="33">
        <f>SUM(K42:K48)</f>
        <v>12</v>
      </c>
      <c r="L49" s="36">
        <f t="shared" si="17"/>
        <v>45.828873334635297</v>
      </c>
      <c r="M49" s="37">
        <f>SUM(M42:M48)</f>
        <v>1175995</v>
      </c>
      <c r="N49" s="38">
        <f>SUM(N42:N48)</f>
        <v>755132</v>
      </c>
      <c r="O49" s="36">
        <f t="shared" si="18"/>
        <v>64.212177772864678</v>
      </c>
    </row>
    <row r="50" spans="1:15" s="4" customFormat="1">
      <c r="A50" s="71" t="s">
        <v>48</v>
      </c>
      <c r="B50" s="72"/>
      <c r="C50" s="72"/>
      <c r="D50" s="72"/>
      <c r="E50" s="72"/>
      <c r="F50" s="72"/>
      <c r="G50" s="72"/>
      <c r="H50" s="40"/>
      <c r="I50" s="41"/>
      <c r="J50" s="41"/>
      <c r="K50" s="41"/>
      <c r="L50" s="42"/>
      <c r="M50" s="41"/>
      <c r="N50" s="41"/>
      <c r="O50" s="42"/>
    </row>
    <row r="51" spans="1:15" s="4" customFormat="1">
      <c r="A51" s="8">
        <v>1</v>
      </c>
      <c r="B51" s="9" t="s">
        <v>49</v>
      </c>
      <c r="C51" s="10">
        <v>248</v>
      </c>
      <c r="D51" s="10">
        <f t="shared" ref="D51:D57" si="19">E51+F51</f>
        <v>68</v>
      </c>
      <c r="E51" s="11">
        <v>65</v>
      </c>
      <c r="F51" s="11">
        <v>3</v>
      </c>
      <c r="G51" s="12">
        <f t="shared" ref="G51:G58" si="20">D51/C51*100</f>
        <v>27.419354838709676</v>
      </c>
      <c r="H51" s="13">
        <v>108</v>
      </c>
      <c r="I51" s="10">
        <f t="shared" ref="I51:I57" si="21">J51+K51</f>
        <v>28</v>
      </c>
      <c r="J51" s="11">
        <v>26</v>
      </c>
      <c r="K51" s="14">
        <v>2</v>
      </c>
      <c r="L51" s="15">
        <f t="shared" ref="L51:L58" si="22">I51/H51*100</f>
        <v>25.925925925925924</v>
      </c>
      <c r="M51" s="16">
        <v>60236</v>
      </c>
      <c r="N51" s="17">
        <v>36286</v>
      </c>
      <c r="O51" s="18">
        <f t="shared" ref="O51:O58" si="23">N51/M51*100</f>
        <v>60.239723753237264</v>
      </c>
    </row>
    <row r="52" spans="1:15" s="4" customFormat="1">
      <c r="A52" s="8">
        <v>2</v>
      </c>
      <c r="B52" s="9" t="s">
        <v>50</v>
      </c>
      <c r="C52" s="10">
        <v>291</v>
      </c>
      <c r="D52" s="10">
        <f t="shared" si="19"/>
        <v>55</v>
      </c>
      <c r="E52" s="11">
        <v>24</v>
      </c>
      <c r="F52" s="11">
        <v>31</v>
      </c>
      <c r="G52" s="12">
        <f t="shared" si="20"/>
        <v>18.900343642611684</v>
      </c>
      <c r="H52" s="13">
        <v>150</v>
      </c>
      <c r="I52" s="10">
        <f t="shared" si="21"/>
        <v>22</v>
      </c>
      <c r="J52" s="11">
        <v>15</v>
      </c>
      <c r="K52" s="14">
        <v>7</v>
      </c>
      <c r="L52" s="15">
        <f t="shared" si="22"/>
        <v>14.666666666666666</v>
      </c>
      <c r="M52" s="16">
        <v>10143</v>
      </c>
      <c r="N52" s="17">
        <v>7087</v>
      </c>
      <c r="O52" s="18">
        <f t="shared" si="23"/>
        <v>69.870846889480433</v>
      </c>
    </row>
    <row r="53" spans="1:15" s="4" customFormat="1">
      <c r="A53" s="8">
        <v>3</v>
      </c>
      <c r="B53" s="9" t="s">
        <v>51</v>
      </c>
      <c r="C53" s="10">
        <v>319</v>
      </c>
      <c r="D53" s="10">
        <f t="shared" si="19"/>
        <v>112</v>
      </c>
      <c r="E53" s="11">
        <v>108</v>
      </c>
      <c r="F53" s="11">
        <v>4</v>
      </c>
      <c r="G53" s="12">
        <f t="shared" si="20"/>
        <v>35.109717868338556</v>
      </c>
      <c r="H53" s="13">
        <v>172</v>
      </c>
      <c r="I53" s="10">
        <f t="shared" si="21"/>
        <v>73</v>
      </c>
      <c r="J53" s="11">
        <v>72</v>
      </c>
      <c r="K53" s="14">
        <v>1</v>
      </c>
      <c r="L53" s="15">
        <f t="shared" si="22"/>
        <v>42.441860465116278</v>
      </c>
      <c r="M53" s="16">
        <v>2522</v>
      </c>
      <c r="N53" s="17">
        <v>0</v>
      </c>
      <c r="O53" s="18">
        <f t="shared" si="23"/>
        <v>0</v>
      </c>
    </row>
    <row r="54" spans="1:15" s="4" customFormat="1">
      <c r="A54" s="8">
        <v>4</v>
      </c>
      <c r="B54" s="9" t="s">
        <v>52</v>
      </c>
      <c r="C54" s="10">
        <v>245</v>
      </c>
      <c r="D54" s="10">
        <f t="shared" si="19"/>
        <v>27</v>
      </c>
      <c r="E54" s="11">
        <v>23</v>
      </c>
      <c r="F54" s="11">
        <v>4</v>
      </c>
      <c r="G54" s="12">
        <f t="shared" si="20"/>
        <v>11.020408163265307</v>
      </c>
      <c r="H54" s="13">
        <v>78</v>
      </c>
      <c r="I54" s="10">
        <f t="shared" si="21"/>
        <v>12</v>
      </c>
      <c r="J54" s="11">
        <v>11</v>
      </c>
      <c r="K54" s="14">
        <v>1</v>
      </c>
      <c r="L54" s="15">
        <f t="shared" si="22"/>
        <v>15.384615384615385</v>
      </c>
      <c r="M54" s="16">
        <v>19969</v>
      </c>
      <c r="N54" s="17">
        <v>16718</v>
      </c>
      <c r="O54" s="18">
        <f t="shared" si="23"/>
        <v>83.719765636736938</v>
      </c>
    </row>
    <row r="55" spans="1:15" s="4" customFormat="1">
      <c r="A55" s="8">
        <v>5</v>
      </c>
      <c r="B55" s="9" t="s">
        <v>53</v>
      </c>
      <c r="C55" s="10">
        <v>236</v>
      </c>
      <c r="D55" s="10">
        <f t="shared" si="19"/>
        <v>128</v>
      </c>
      <c r="E55" s="11">
        <v>54</v>
      </c>
      <c r="F55" s="11">
        <v>74</v>
      </c>
      <c r="G55" s="12">
        <f t="shared" si="20"/>
        <v>54.237288135593218</v>
      </c>
      <c r="H55" s="13">
        <v>138</v>
      </c>
      <c r="I55" s="10">
        <f t="shared" si="21"/>
        <v>42</v>
      </c>
      <c r="J55" s="11">
        <v>35</v>
      </c>
      <c r="K55" s="14">
        <v>7</v>
      </c>
      <c r="L55" s="15">
        <f t="shared" si="22"/>
        <v>30.434782608695656</v>
      </c>
      <c r="M55" s="16">
        <v>173038</v>
      </c>
      <c r="N55" s="17">
        <v>22122</v>
      </c>
      <c r="O55" s="18">
        <f t="shared" si="23"/>
        <v>12.784475086397206</v>
      </c>
    </row>
    <row r="56" spans="1:15" s="4" customFormat="1">
      <c r="A56" s="8">
        <v>6</v>
      </c>
      <c r="B56" s="9" t="s">
        <v>54</v>
      </c>
      <c r="C56" s="10">
        <v>211</v>
      </c>
      <c r="D56" s="10">
        <f t="shared" si="19"/>
        <v>69</v>
      </c>
      <c r="E56" s="11">
        <v>62</v>
      </c>
      <c r="F56" s="11">
        <v>7</v>
      </c>
      <c r="G56" s="12">
        <f t="shared" si="20"/>
        <v>32.70142180094787</v>
      </c>
      <c r="H56" s="13">
        <v>98</v>
      </c>
      <c r="I56" s="10">
        <f t="shared" si="21"/>
        <v>46</v>
      </c>
      <c r="J56" s="11">
        <v>41</v>
      </c>
      <c r="K56" s="14">
        <v>5</v>
      </c>
      <c r="L56" s="15">
        <f t="shared" si="22"/>
        <v>46.938775510204081</v>
      </c>
      <c r="M56" s="16">
        <v>205244</v>
      </c>
      <c r="N56" s="17">
        <v>73242</v>
      </c>
      <c r="O56" s="18">
        <f t="shared" si="23"/>
        <v>35.685330630858878</v>
      </c>
    </row>
    <row r="57" spans="1:15" s="4" customFormat="1" ht="15.6" thickBot="1">
      <c r="A57" s="19">
        <v>7</v>
      </c>
      <c r="B57" s="20" t="s">
        <v>55</v>
      </c>
      <c r="C57" s="21">
        <v>38</v>
      </c>
      <c r="D57" s="21">
        <f t="shared" si="19"/>
        <v>31</v>
      </c>
      <c r="E57" s="22">
        <v>30</v>
      </c>
      <c r="F57" s="22">
        <v>1</v>
      </c>
      <c r="G57" s="23">
        <f t="shared" si="20"/>
        <v>81.578947368421055</v>
      </c>
      <c r="H57" s="24">
        <v>30</v>
      </c>
      <c r="I57" s="21">
        <f t="shared" si="21"/>
        <v>3</v>
      </c>
      <c r="J57" s="22">
        <v>3</v>
      </c>
      <c r="K57" s="25"/>
      <c r="L57" s="26">
        <f t="shared" si="22"/>
        <v>10</v>
      </c>
      <c r="M57" s="27">
        <v>316279</v>
      </c>
      <c r="N57" s="28">
        <v>263845</v>
      </c>
      <c r="O57" s="29">
        <f t="shared" si="23"/>
        <v>83.421599284176324</v>
      </c>
    </row>
    <row r="58" spans="1:15" s="44" customFormat="1" ht="16.2" thickBot="1">
      <c r="A58" s="45"/>
      <c r="B58" s="46" t="s">
        <v>38</v>
      </c>
      <c r="C58" s="32">
        <f>SUM(C51:C57)</f>
        <v>1588</v>
      </c>
      <c r="D58" s="32">
        <f>SUM(D51:D57)</f>
        <v>490</v>
      </c>
      <c r="E58" s="33">
        <f>SUM(E51:E57)</f>
        <v>366</v>
      </c>
      <c r="F58" s="33">
        <f>SUM(F51:F57)</f>
        <v>124</v>
      </c>
      <c r="G58" s="34">
        <f t="shared" si="20"/>
        <v>30.856423173803528</v>
      </c>
      <c r="H58" s="35">
        <f>SUM(H51:H57)</f>
        <v>774</v>
      </c>
      <c r="I58" s="32">
        <f>SUM(I51:I57)</f>
        <v>226</v>
      </c>
      <c r="J58" s="33">
        <f>SUM(J51:J57)</f>
        <v>203</v>
      </c>
      <c r="K58" s="33">
        <f>SUM(K51:K57)</f>
        <v>23</v>
      </c>
      <c r="L58" s="36">
        <f t="shared" si="22"/>
        <v>29.198966408268735</v>
      </c>
      <c r="M58" s="37">
        <f>SUM(M51:M57)</f>
        <v>787431</v>
      </c>
      <c r="N58" s="38">
        <f>SUM(N51:N57)</f>
        <v>419300</v>
      </c>
      <c r="O58" s="36">
        <f t="shared" si="23"/>
        <v>53.249110080756282</v>
      </c>
    </row>
    <row r="59" spans="1:15" s="4" customFormat="1">
      <c r="A59" s="71" t="s">
        <v>56</v>
      </c>
      <c r="B59" s="72"/>
      <c r="C59" s="72"/>
      <c r="D59" s="72"/>
      <c r="E59" s="72"/>
      <c r="F59" s="72"/>
      <c r="G59" s="72"/>
      <c r="H59" s="40"/>
      <c r="I59" s="41"/>
      <c r="J59" s="41"/>
      <c r="K59" s="41"/>
      <c r="L59" s="42"/>
      <c r="M59" s="41"/>
      <c r="N59" s="41"/>
      <c r="O59" s="42"/>
    </row>
    <row r="60" spans="1:15" s="4" customFormat="1">
      <c r="A60" s="8">
        <v>1</v>
      </c>
      <c r="B60" s="9" t="s">
        <v>57</v>
      </c>
      <c r="C60" s="10">
        <v>216</v>
      </c>
      <c r="D60" s="10">
        <f t="shared" ref="D60:D66" si="24">E60+F60</f>
        <v>206</v>
      </c>
      <c r="E60" s="11">
        <v>200</v>
      </c>
      <c r="F60" s="11">
        <v>6</v>
      </c>
      <c r="G60" s="12">
        <f t="shared" ref="G60:G67" si="25">D60/C60*100</f>
        <v>95.370370370370367</v>
      </c>
      <c r="H60" s="13">
        <v>110</v>
      </c>
      <c r="I60" s="10">
        <f t="shared" ref="I60:I66" si="26">J60+K60</f>
        <v>62</v>
      </c>
      <c r="J60" s="11">
        <v>57</v>
      </c>
      <c r="K60" s="14">
        <v>5</v>
      </c>
      <c r="L60" s="15">
        <f t="shared" ref="L60:L67" si="27">I60/H60*100</f>
        <v>56.36363636363636</v>
      </c>
      <c r="M60" s="16">
        <v>3106076</v>
      </c>
      <c r="N60" s="17">
        <v>923902</v>
      </c>
      <c r="O60" s="18">
        <f>N60/M60*100</f>
        <v>29.744990141902516</v>
      </c>
    </row>
    <row r="61" spans="1:15" s="4" customFormat="1">
      <c r="A61" s="8">
        <v>2</v>
      </c>
      <c r="B61" s="9" t="s">
        <v>58</v>
      </c>
      <c r="C61" s="10">
        <v>53</v>
      </c>
      <c r="D61" s="10">
        <f t="shared" si="24"/>
        <v>31</v>
      </c>
      <c r="E61" s="11">
        <v>28</v>
      </c>
      <c r="F61" s="11">
        <v>3</v>
      </c>
      <c r="G61" s="12">
        <f t="shared" si="25"/>
        <v>58.490566037735846</v>
      </c>
      <c r="H61" s="13">
        <v>53.859642739019044</v>
      </c>
      <c r="I61" s="10">
        <f t="shared" si="26"/>
        <v>11</v>
      </c>
      <c r="J61" s="11">
        <v>9</v>
      </c>
      <c r="K61" s="14">
        <v>2</v>
      </c>
      <c r="L61" s="15">
        <f t="shared" si="27"/>
        <v>20.423455189447374</v>
      </c>
      <c r="M61" s="16">
        <v>50905</v>
      </c>
      <c r="N61" s="17">
        <v>32400</v>
      </c>
      <c r="O61" s="18">
        <f>N61/M61*100</f>
        <v>63.647971712012577</v>
      </c>
    </row>
    <row r="62" spans="1:15" s="4" customFormat="1">
      <c r="A62" s="8">
        <v>3</v>
      </c>
      <c r="B62" s="9" t="s">
        <v>59</v>
      </c>
      <c r="C62" s="10">
        <v>228</v>
      </c>
      <c r="D62" s="10">
        <f t="shared" si="24"/>
        <v>41</v>
      </c>
      <c r="E62" s="11">
        <v>38</v>
      </c>
      <c r="F62" s="11">
        <v>3</v>
      </c>
      <c r="G62" s="12">
        <f t="shared" si="25"/>
        <v>17.982456140350877</v>
      </c>
      <c r="H62" s="13">
        <v>76.350482564103913</v>
      </c>
      <c r="I62" s="10">
        <f t="shared" si="26"/>
        <v>10</v>
      </c>
      <c r="J62" s="11">
        <v>8</v>
      </c>
      <c r="K62" s="14">
        <v>2</v>
      </c>
      <c r="L62" s="15">
        <f t="shared" si="27"/>
        <v>13.09749416659416</v>
      </c>
      <c r="M62" s="16">
        <v>39071</v>
      </c>
      <c r="N62" s="17">
        <v>39071</v>
      </c>
      <c r="O62" s="18">
        <f>N62/M62*100</f>
        <v>100</v>
      </c>
    </row>
    <row r="63" spans="1:15" s="4" customFormat="1">
      <c r="A63" s="8">
        <v>4</v>
      </c>
      <c r="B63" s="9" t="s">
        <v>60</v>
      </c>
      <c r="C63" s="10">
        <v>84</v>
      </c>
      <c r="D63" s="10">
        <f t="shared" si="24"/>
        <v>7</v>
      </c>
      <c r="E63" s="11">
        <v>6</v>
      </c>
      <c r="F63" s="11">
        <v>1</v>
      </c>
      <c r="G63" s="12">
        <f t="shared" si="25"/>
        <v>8.3333333333333321</v>
      </c>
      <c r="H63" s="13">
        <v>37.731343127609492</v>
      </c>
      <c r="I63" s="10">
        <f t="shared" si="26"/>
        <v>4</v>
      </c>
      <c r="J63" s="11">
        <v>3</v>
      </c>
      <c r="K63" s="14">
        <v>1</v>
      </c>
      <c r="L63" s="15">
        <f t="shared" si="27"/>
        <v>10.601265866607976</v>
      </c>
      <c r="M63" s="16"/>
      <c r="N63" s="17"/>
      <c r="O63" s="18"/>
    </row>
    <row r="64" spans="1:15" s="4" customFormat="1">
      <c r="A64" s="8">
        <v>5</v>
      </c>
      <c r="B64" s="9" t="s">
        <v>61</v>
      </c>
      <c r="C64" s="10">
        <v>97</v>
      </c>
      <c r="D64" s="10">
        <f t="shared" si="24"/>
        <v>18</v>
      </c>
      <c r="E64" s="11">
        <v>16</v>
      </c>
      <c r="F64" s="11">
        <v>2</v>
      </c>
      <c r="G64" s="12">
        <f t="shared" si="25"/>
        <v>18.556701030927837</v>
      </c>
      <c r="H64" s="13">
        <v>40.394732054264281</v>
      </c>
      <c r="I64" s="10">
        <f t="shared" si="26"/>
        <v>17</v>
      </c>
      <c r="J64" s="11">
        <v>15</v>
      </c>
      <c r="K64" s="14">
        <v>2</v>
      </c>
      <c r="L64" s="15">
        <f t="shared" si="27"/>
        <v>42.084695541891563</v>
      </c>
      <c r="M64" s="16"/>
      <c r="N64" s="17"/>
      <c r="O64" s="18"/>
    </row>
    <row r="65" spans="1:15" s="4" customFormat="1">
      <c r="A65" s="8">
        <v>6</v>
      </c>
      <c r="B65" s="9" t="s">
        <v>62</v>
      </c>
      <c r="C65" s="10">
        <v>152</v>
      </c>
      <c r="D65" s="10">
        <f t="shared" si="24"/>
        <v>14</v>
      </c>
      <c r="E65" s="11">
        <v>13</v>
      </c>
      <c r="F65" s="11">
        <v>1</v>
      </c>
      <c r="G65" s="12">
        <f t="shared" si="25"/>
        <v>9.2105263157894726</v>
      </c>
      <c r="H65" s="13">
        <v>49.420661194594402</v>
      </c>
      <c r="I65" s="10">
        <f t="shared" si="26"/>
        <v>4</v>
      </c>
      <c r="J65" s="11">
        <v>4</v>
      </c>
      <c r="K65" s="14"/>
      <c r="L65" s="15">
        <f t="shared" si="27"/>
        <v>8.0937808263024955</v>
      </c>
      <c r="M65" s="16"/>
      <c r="N65" s="17"/>
      <c r="O65" s="18"/>
    </row>
    <row r="66" spans="1:15" s="4" customFormat="1" ht="15.6" thickBot="1">
      <c r="A66" s="19">
        <v>7</v>
      </c>
      <c r="B66" s="20" t="s">
        <v>63</v>
      </c>
      <c r="C66" s="21">
        <v>63</v>
      </c>
      <c r="D66" s="21">
        <f t="shared" si="24"/>
        <v>56</v>
      </c>
      <c r="E66" s="22">
        <v>55</v>
      </c>
      <c r="F66" s="22">
        <v>1</v>
      </c>
      <c r="G66" s="23">
        <f t="shared" si="25"/>
        <v>88.888888888888886</v>
      </c>
      <c r="H66" s="24">
        <v>48</v>
      </c>
      <c r="I66" s="21">
        <f t="shared" si="26"/>
        <v>24</v>
      </c>
      <c r="J66" s="22">
        <v>22</v>
      </c>
      <c r="K66" s="25">
        <v>2</v>
      </c>
      <c r="L66" s="26">
        <f t="shared" si="27"/>
        <v>50</v>
      </c>
      <c r="M66" s="27">
        <v>38058</v>
      </c>
      <c r="N66" s="28">
        <v>7923</v>
      </c>
      <c r="O66" s="29">
        <f>N66/M66*100</f>
        <v>20.818224814756427</v>
      </c>
    </row>
    <row r="67" spans="1:15" s="4" customFormat="1" ht="16.2" thickBot="1">
      <c r="A67" s="45"/>
      <c r="B67" s="46" t="s">
        <v>38</v>
      </c>
      <c r="C67" s="32">
        <f>SUM(C60:C66)</f>
        <v>893</v>
      </c>
      <c r="D67" s="32">
        <f>SUM(D60:D66)</f>
        <v>373</v>
      </c>
      <c r="E67" s="33">
        <f>SUM(E60:E66)</f>
        <v>356</v>
      </c>
      <c r="F67" s="33">
        <f>SUM(F60:F66)</f>
        <v>17</v>
      </c>
      <c r="G67" s="34">
        <f t="shared" si="25"/>
        <v>41.76931690929451</v>
      </c>
      <c r="H67" s="35">
        <f>SUM(H60:H66)</f>
        <v>415.75686167959117</v>
      </c>
      <c r="I67" s="32">
        <f>SUM(I60:I66)</f>
        <v>132</v>
      </c>
      <c r="J67" s="33">
        <f>SUM(J60:J66)</f>
        <v>118</v>
      </c>
      <c r="K67" s="33">
        <f>SUM(K60:K66)</f>
        <v>14</v>
      </c>
      <c r="L67" s="36">
        <f t="shared" si="27"/>
        <v>31.749325667588774</v>
      </c>
      <c r="M67" s="37">
        <f>SUM(M60:M66)</f>
        <v>3234110</v>
      </c>
      <c r="N67" s="38">
        <f>SUM(N60:N66)</f>
        <v>1003296</v>
      </c>
      <c r="O67" s="50">
        <f>N67/M67*100</f>
        <v>31.022321442375183</v>
      </c>
    </row>
    <row r="68" spans="1:15" s="59" customFormat="1" ht="17.399999999999999" customHeight="1">
      <c r="A68" s="51"/>
      <c r="B68" s="52" t="s">
        <v>64</v>
      </c>
      <c r="C68" s="52"/>
      <c r="D68" s="52"/>
      <c r="E68" s="53"/>
      <c r="F68" s="53"/>
      <c r="G68" s="54"/>
      <c r="H68" s="51"/>
      <c r="I68" s="52"/>
      <c r="J68" s="53"/>
      <c r="K68" s="53"/>
      <c r="L68" s="55"/>
      <c r="M68" s="56">
        <v>147326</v>
      </c>
      <c r="N68" s="57">
        <v>619385</v>
      </c>
      <c r="O68" s="58">
        <f>N68/M68*100</f>
        <v>420.41798460556856</v>
      </c>
    </row>
    <row r="69" spans="1:15" s="1" customFormat="1" ht="19.2" customHeight="1" thickBot="1">
      <c r="A69" s="60"/>
      <c r="B69" s="61" t="s">
        <v>65</v>
      </c>
      <c r="C69" s="62">
        <f>C67+C58+C49+C35+C26+C17</f>
        <v>6358</v>
      </c>
      <c r="D69" s="62">
        <f>D67+D58+D49+D35+D26+D17</f>
        <v>2311</v>
      </c>
      <c r="E69" s="62">
        <f>E67+E58+E49+E35+E26+E17</f>
        <v>2093</v>
      </c>
      <c r="F69" s="62">
        <f>F67+F58+F49+F35+F26+F17</f>
        <v>218</v>
      </c>
      <c r="G69" s="63">
        <f>D69/C69*100</f>
        <v>36.34790814721611</v>
      </c>
      <c r="H69" s="64">
        <f>H67+H58+H49+H35+H26+H17</f>
        <v>2889.7377201530635</v>
      </c>
      <c r="I69" s="62">
        <f>I67+I58+I49+I35+I26+I17</f>
        <v>1088</v>
      </c>
      <c r="J69" s="62">
        <f>J67+J58+J49+J35+J26+J17</f>
        <v>994</v>
      </c>
      <c r="K69" s="62">
        <f>K67+K58+K49+K35+K26+K17</f>
        <v>94</v>
      </c>
      <c r="L69" s="65">
        <f>I69/H69*100</f>
        <v>37.650475765059085</v>
      </c>
      <c r="M69" s="66">
        <f>M67+M58+M49+M35+M26+M17+M68</f>
        <v>7881833</v>
      </c>
      <c r="N69" s="67">
        <f>N67+N58+N49+N35+N26+N17+N68</f>
        <v>4405139</v>
      </c>
      <c r="O69" s="65">
        <f>N69/M69*100</f>
        <v>55.889778430981728</v>
      </c>
    </row>
    <row r="75" spans="1:15">
      <c r="N75" s="68"/>
    </row>
  </sheetData>
  <mergeCells count="49">
    <mergeCell ref="A1:O1"/>
    <mergeCell ref="A2:O2"/>
    <mergeCell ref="A3:O3"/>
    <mergeCell ref="A5:A8"/>
    <mergeCell ref="B5:B8"/>
    <mergeCell ref="C5:G5"/>
    <mergeCell ref="H5:L5"/>
    <mergeCell ref="M5:O5"/>
    <mergeCell ref="C6:C8"/>
    <mergeCell ref="D6:D8"/>
    <mergeCell ref="M6:M8"/>
    <mergeCell ref="N6:N8"/>
    <mergeCell ref="O6:O8"/>
    <mergeCell ref="E7:E8"/>
    <mergeCell ref="F7:F8"/>
    <mergeCell ref="J7:J8"/>
    <mergeCell ref="K7:K8"/>
    <mergeCell ref="E6:F6"/>
    <mergeCell ref="G6:G8"/>
    <mergeCell ref="H6:H8"/>
    <mergeCell ref="I6:I8"/>
    <mergeCell ref="J6:K6"/>
    <mergeCell ref="L6:L8"/>
    <mergeCell ref="A9:G9"/>
    <mergeCell ref="A18:G18"/>
    <mergeCell ref="A27:G27"/>
    <mergeCell ref="A37:A40"/>
    <mergeCell ref="B37:B40"/>
    <mergeCell ref="C37:G37"/>
    <mergeCell ref="H37:L37"/>
    <mergeCell ref="M37:O37"/>
    <mergeCell ref="C38:C40"/>
    <mergeCell ref="D38:D40"/>
    <mergeCell ref="E38:F38"/>
    <mergeCell ref="G38:G40"/>
    <mergeCell ref="H38:H40"/>
    <mergeCell ref="I38:I40"/>
    <mergeCell ref="J38:K38"/>
    <mergeCell ref="L38:L40"/>
    <mergeCell ref="O38:O40"/>
    <mergeCell ref="E39:E40"/>
    <mergeCell ref="F39:F40"/>
    <mergeCell ref="J39:J40"/>
    <mergeCell ref="K39:K40"/>
    <mergeCell ref="A41:G41"/>
    <mergeCell ref="A50:G50"/>
    <mergeCell ref="A59:G59"/>
    <mergeCell ref="M38:M40"/>
    <mergeCell ref="N38:N40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  <ignoredErrors>
    <ignoredError sqref="G26 G5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Солтанахмат</dc:creator>
  <cp:lastModifiedBy>Солтанахмат</cp:lastModifiedBy>
  <dcterms:created xsi:type="dcterms:W3CDTF">2017-12-11T11:58:45Z</dcterms:created>
  <dcterms:modified xsi:type="dcterms:W3CDTF">2017-12-11T12:54:25Z</dcterms:modified>
</cp:coreProperties>
</file>